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Setup\Dropbox (RBN Energy)\Studio Sessions\Its a Gas\Hydrogen\Presentation Decks\"/>
    </mc:Choice>
  </mc:AlternateContent>
  <xr:revisionPtr revIDLastSave="0" documentId="13_ncr:1_{F44D1453-E16C-4D74-8795-DA6612E5B7DB}" xr6:coauthVersionLast="47" xr6:coauthVersionMax="47" xr10:uidLastSave="{00000000-0000-0000-0000-000000000000}"/>
  <bookViews>
    <workbookView xWindow="44880" yWindow="-120" windowWidth="29040" windowHeight="17640" xr2:uid="{3C9C931C-0F10-4FA6-9322-915D53452AD7}"/>
  </bookViews>
  <sheets>
    <sheet name="Hydrogen Calculator" sheetId="1" r:id="rId1"/>
    <sheet name="Premise and Instructions" sheetId="3" r:id="rId2"/>
  </sheets>
  <definedNames>
    <definedName name="_xlnm._FilterDatabase" localSheetId="0" hidden="1">'Hydrogen Calculator'!$I$25:$M$29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L26" i="1" l="1"/>
  <c r="L27" i="1"/>
  <c r="L28" i="1"/>
  <c r="L29" i="1"/>
  <c r="J28" i="1"/>
  <c r="J29" i="1"/>
  <c r="K28" i="1"/>
  <c r="D29" i="1"/>
  <c r="E29" i="1"/>
  <c r="C29" i="1"/>
  <c r="F26" i="1"/>
  <c r="F27" i="1"/>
  <c r="F28" i="1"/>
  <c r="K27" i="1" l="1"/>
  <c r="K29" i="1"/>
  <c r="K26" i="1"/>
  <c r="J27" i="1"/>
  <c r="J26" i="1"/>
  <c r="G7" i="1" l="1"/>
  <c r="I7" i="1" l="1"/>
  <c r="M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Setup</author>
  </authors>
  <commentList>
    <comment ref="B12" authorId="0" shapeId="0" xr:uid="{AA03FB14-C212-473F-B54B-F9B295A8D47E}">
      <text>
        <r>
          <rPr>
            <b/>
            <sz val="9"/>
            <color indexed="81"/>
            <rFont val="Tahoma"/>
            <family val="2"/>
          </rPr>
          <t>Setup:</t>
        </r>
        <r>
          <rPr>
            <sz val="9"/>
            <color indexed="81"/>
            <rFont val="Tahoma"/>
            <family val="2"/>
          </rPr>
          <t xml:space="preserve">
pounds</t>
        </r>
      </text>
    </comment>
    <comment ref="B13" authorId="0" shapeId="0" xr:uid="{1AB7C6A2-5C89-4007-ADCB-2CCBF50864A8}">
      <text>
        <r>
          <rPr>
            <b/>
            <sz val="9"/>
            <color indexed="81"/>
            <rFont val="Tahoma"/>
            <family val="2"/>
          </rPr>
          <t>Setup:</t>
        </r>
        <r>
          <rPr>
            <sz val="9"/>
            <color indexed="81"/>
            <rFont val="Tahoma"/>
            <family val="2"/>
          </rPr>
          <t xml:space="preserve">
kilograms</t>
        </r>
      </text>
    </comment>
    <comment ref="B14" authorId="0" shapeId="0" xr:uid="{AC6ED5BD-CCC7-473B-9469-2A430C19006F}">
      <text>
        <r>
          <rPr>
            <b/>
            <sz val="9"/>
            <color indexed="81"/>
            <rFont val="Tahoma"/>
            <family val="2"/>
          </rPr>
          <t>Setup:</t>
        </r>
        <r>
          <rPr>
            <sz val="9"/>
            <color indexed="81"/>
            <rFont val="Tahoma"/>
            <family val="2"/>
          </rPr>
          <t xml:space="preserve">
metric tons</t>
        </r>
      </text>
    </comment>
    <comment ref="B15" authorId="0" shapeId="0" xr:uid="{5596FDF9-0CEE-4668-A42D-F11BCA97C4CD}">
      <text>
        <r>
          <rPr>
            <b/>
            <sz val="9"/>
            <color indexed="81"/>
            <rFont val="Tahoma"/>
            <family val="2"/>
          </rPr>
          <t>Setup:</t>
        </r>
        <r>
          <rPr>
            <sz val="9"/>
            <color indexed="81"/>
            <rFont val="Tahoma"/>
            <family val="2"/>
          </rPr>
          <t xml:space="preserve">
standard cubic feet ("scuffs")</t>
        </r>
      </text>
    </comment>
    <comment ref="B16" authorId="0" shapeId="0" xr:uid="{EE97405C-F24B-418C-A948-B14F470F47FE}">
      <text>
        <r>
          <rPr>
            <b/>
            <sz val="9"/>
            <color indexed="81"/>
            <rFont val="Tahoma"/>
            <family val="2"/>
          </rPr>
          <t>Setup:</t>
        </r>
        <r>
          <rPr>
            <sz val="9"/>
            <color indexed="81"/>
            <rFont val="Tahoma"/>
            <family val="2"/>
          </rPr>
          <t xml:space="preserve">
normal cubic meters</t>
        </r>
      </text>
    </comment>
    <comment ref="B17" authorId="0" shapeId="0" xr:uid="{1C9AE414-CE6D-4FD9-B5F8-5355A0006B86}">
      <text>
        <r>
          <rPr>
            <b/>
            <sz val="9"/>
            <color indexed="81"/>
            <rFont val="Tahoma"/>
            <family val="2"/>
          </rPr>
          <t>Setup:</t>
        </r>
        <r>
          <rPr>
            <sz val="9"/>
            <color indexed="81"/>
            <rFont val="Tahoma"/>
            <family val="2"/>
          </rPr>
          <t xml:space="preserve">
gallons</t>
        </r>
      </text>
    </comment>
    <comment ref="B18" authorId="0" shapeId="0" xr:uid="{CC84BBB9-F878-4F5C-BF93-15FDEB0A2D28}">
      <text>
        <r>
          <rPr>
            <b/>
            <sz val="9"/>
            <color indexed="81"/>
            <rFont val="Tahoma"/>
            <family val="2"/>
          </rPr>
          <t>Setup:</t>
        </r>
        <r>
          <rPr>
            <sz val="9"/>
            <color indexed="81"/>
            <rFont val="Tahoma"/>
            <family val="2"/>
          </rPr>
          <t xml:space="preserve">
liters</t>
        </r>
      </text>
    </comment>
    <comment ref="B19" authorId="0" shapeId="0" xr:uid="{611D3EEF-23B3-4C67-B5C7-F51D58939ACF}">
      <text>
        <r>
          <rPr>
            <b/>
            <sz val="9"/>
            <color indexed="81"/>
            <rFont val="Tahoma"/>
            <family val="2"/>
          </rPr>
          <t>Setup:</t>
        </r>
        <r>
          <rPr>
            <sz val="9"/>
            <color indexed="81"/>
            <rFont val="Tahoma"/>
            <family val="2"/>
          </rPr>
          <t xml:space="preserve">
british thermal units (lower heating value)</t>
        </r>
      </text>
    </comment>
    <comment ref="B20" authorId="0" shapeId="0" xr:uid="{3138D04B-02D9-4291-BF2B-1BC4882D6A7B}">
      <text>
        <r>
          <rPr>
            <b/>
            <sz val="9"/>
            <color indexed="81"/>
            <rFont val="Tahoma"/>
            <family val="2"/>
          </rPr>
          <t>Setup:</t>
        </r>
        <r>
          <rPr>
            <sz val="9"/>
            <color indexed="81"/>
            <rFont val="Tahoma"/>
            <family val="2"/>
          </rPr>
          <t xml:space="preserve">
british thermal units (higher heating value)</t>
        </r>
      </text>
    </comment>
    <comment ref="B21" authorId="0" shapeId="0" xr:uid="{9C14BE9F-5EDD-47FD-BDC5-496813DC2BC4}">
      <text>
        <r>
          <rPr>
            <b/>
            <sz val="9"/>
            <color indexed="81"/>
            <rFont val="Tahoma"/>
            <family val="2"/>
          </rPr>
          <t>Setup:</t>
        </r>
        <r>
          <rPr>
            <sz val="9"/>
            <color indexed="81"/>
            <rFont val="Tahoma"/>
            <family val="2"/>
          </rPr>
          <t xml:space="preserve">
megajoules
(lower heating value)</t>
        </r>
      </text>
    </comment>
    <comment ref="B22" authorId="0" shapeId="0" xr:uid="{4E0141F1-BFA5-4D37-BC27-8D84556E06E7}">
      <text>
        <r>
          <rPr>
            <b/>
            <sz val="9"/>
            <color indexed="81"/>
            <rFont val="Tahoma"/>
            <family val="2"/>
          </rPr>
          <t>Setup:</t>
        </r>
        <r>
          <rPr>
            <sz val="9"/>
            <color indexed="81"/>
            <rFont val="Tahoma"/>
            <family val="2"/>
          </rPr>
          <t xml:space="preserve">
megajoules
(higher heating value)</t>
        </r>
      </text>
    </comment>
  </commentList>
</comments>
</file>

<file path=xl/sharedStrings.xml><?xml version="1.0" encoding="utf-8"?>
<sst xmlns="http://schemas.openxmlformats.org/spreadsheetml/2006/main" count="81" uniqueCount="56">
  <si>
    <t>Units</t>
  </si>
  <si>
    <t>Base</t>
  </si>
  <si>
    <t>Factor</t>
  </si>
  <si>
    <t>Thousand (M)</t>
  </si>
  <si>
    <t>Million (MM)</t>
  </si>
  <si>
    <t>Table C: Factor</t>
  </si>
  <si>
    <t>Table D: Time Period</t>
  </si>
  <si>
    <t>Time Period</t>
  </si>
  <si>
    <t>Input Quantity</t>
  </si>
  <si>
    <t>Output Quantity</t>
  </si>
  <si>
    <t>Table A: Hydrogen Conversion Calculation</t>
  </si>
  <si>
    <t>RBN Hydrogen Conversion Calculator</t>
  </si>
  <si>
    <t>Billion (B)</t>
  </si>
  <si>
    <t>Day (d)</t>
  </si>
  <si>
    <t>Month (m)</t>
  </si>
  <si>
    <t>Year (a)</t>
  </si>
  <si>
    <t>Quarter (q)</t>
  </si>
  <si>
    <t>Table B: Hydrogen Unit Conversion Table</t>
  </si>
  <si>
    <t>lb</t>
  </si>
  <si>
    <t>kg</t>
  </si>
  <si>
    <t>ton</t>
  </si>
  <si>
    <t>scf</t>
  </si>
  <si>
    <t>nm3</t>
  </si>
  <si>
    <t>gal</t>
  </si>
  <si>
    <t>l</t>
  </si>
  <si>
    <t>btu (lhv)</t>
  </si>
  <si>
    <t>btu (hhv)</t>
  </si>
  <si>
    <t>Volume (Liquid)</t>
  </si>
  <si>
    <t>Volume (Gas)</t>
  </si>
  <si>
    <t>Energy Content</t>
  </si>
  <si>
    <t>Measure</t>
  </si>
  <si>
    <t>Mass</t>
  </si>
  <si>
    <t>Premise and Instructions</t>
  </si>
  <si>
    <t>Color Key for Model Tabs</t>
  </si>
  <si>
    <t>Input Variables</t>
  </si>
  <si>
    <t>ex: prices, yields, asset specific inputs</t>
  </si>
  <si>
    <t>Sample Data</t>
  </si>
  <si>
    <t>ex: sample type curves, gas composition</t>
  </si>
  <si>
    <t>Standard Factors</t>
  </si>
  <si>
    <t>ex: conversion rates, units of measure</t>
  </si>
  <si>
    <t>Calculated Fields</t>
  </si>
  <si>
    <t>ex: =A1 + B2</t>
  </si>
  <si>
    <t>Calclulated Answers</t>
  </si>
  <si>
    <t>displays answers for which model is intended</t>
  </si>
  <si>
    <t>mj (lhv)</t>
  </si>
  <si>
    <t>mj (hhv)</t>
  </si>
  <si>
    <t>Factor Conversion (C)</t>
  </si>
  <si>
    <t>Unit Conversion (B)</t>
  </si>
  <si>
    <t>Period Conversion (D)</t>
  </si>
  <si>
    <t>Unit In</t>
  </si>
  <si>
    <t>Period In</t>
  </si>
  <si>
    <t>Factor In</t>
  </si>
  <si>
    <t>Factor Out</t>
  </si>
  <si>
    <t>Unit Out</t>
  </si>
  <si>
    <t>Period Out</t>
  </si>
  <si>
    <t>Model Developed by Celine DeMoes for RBN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</si>
</sst>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00"/>
    <numFmt numFmtId="165" formatCode="_(* #,##0_);_(* \(#,##0\);_(* &quot;-&quot;??_);_(@_)"/>
    <numFmt numFmtId="166" formatCode="_(* #,##0.0000_);_(* \(#,##0.0000\);_(* &quot;-&quot;??_);_(@_)"/>
    <numFmt numFmtId="167" formatCode="_(* #,##0.000_);_(* \(#,##0.000\);_(* &quot;-&quot;??_);_(@_)"/>
    <numFmt numFmtId="168" formatCode="_(* #,##0.000000_);_(* \(#,##0.000000\);_(* &quot;-&quot;??_);_(@_)"/>
    <numFmt numFmtId="169" formatCode="_(* #,##0.000000000_);_(* \(#,##0.000000000\);_(* &quot;-&quot;??_);_(@_)"/>
    <numFmt numFmtId="170" formatCode="_(* #,##0.0_);_(* \(#,##0.0\);_(* &quot;-&quot;??_);_(@_)"/>
  </numFmts>
  <fonts count="21">
    <font>
      <sz val="11"/>
      <color theme="1"/>
      <name val="Calibri"/>
      <family val="2"/>
      <scheme val="minor"/>
    </font>
    <font>
      <sz val="11"/>
      <color theme="1"/>
      <name val="Calibri"/>
      <family val="2"/>
      <scheme val="minor"/>
    </font>
    <font>
      <b/>
      <sz val="12"/>
      <color theme="1"/>
      <name val="Calibri"/>
      <family val="2"/>
      <scheme val="minor"/>
    </font>
    <font>
      <b/>
      <sz val="12"/>
      <color theme="0"/>
      <name val="Calibri"/>
      <family val="2"/>
      <scheme val="minor"/>
    </font>
    <font>
      <sz val="8"/>
      <name val="Calibri"/>
      <family val="2"/>
      <scheme val="minor"/>
    </font>
    <font>
      <b/>
      <sz val="12"/>
      <name val="Calibri"/>
      <family val="2"/>
      <scheme val="minor"/>
    </font>
    <font>
      <sz val="10"/>
      <name val="Arial"/>
      <family val="2"/>
    </font>
    <font>
      <sz val="12"/>
      <name val="Arial"/>
      <family val="2"/>
    </font>
    <font>
      <sz val="12"/>
      <color theme="1"/>
      <name val="Calibri"/>
      <family val="2"/>
      <scheme val="minor"/>
    </font>
    <font>
      <sz val="12"/>
      <color rgb="FF333333"/>
      <name val="Arial"/>
      <family val="2"/>
    </font>
    <font>
      <sz val="12"/>
      <color rgb="FF000000"/>
      <name val="Calibri"/>
      <family val="2"/>
    </font>
    <font>
      <b/>
      <sz val="12"/>
      <color rgb="FF000000"/>
      <name val="Calibri"/>
      <family val="2"/>
    </font>
    <font>
      <sz val="9"/>
      <color indexed="81"/>
      <name val="Tahoma"/>
      <family val="2"/>
    </font>
    <font>
      <b/>
      <sz val="9"/>
      <color indexed="81"/>
      <name val="Tahoma"/>
      <family val="2"/>
    </font>
    <font>
      <sz val="12"/>
      <color theme="5" tint="-0.249977111117893"/>
      <name val="Calibri"/>
      <family val="2"/>
      <scheme val="minor"/>
    </font>
    <font>
      <sz val="12"/>
      <color theme="0"/>
      <name val="Calibri"/>
      <family val="2"/>
    </font>
    <font>
      <sz val="12"/>
      <color theme="1"/>
      <name val="Calibri"/>
      <family val="2"/>
      <charset val="128"/>
      <scheme val="minor"/>
    </font>
    <font>
      <b/>
      <sz val="12"/>
      <color theme="1"/>
      <name val="Arial"/>
      <family val="2"/>
    </font>
    <font>
      <sz val="11"/>
      <name val="Calibri"/>
      <family val="2"/>
    </font>
    <font>
      <sz val="12"/>
      <color rgb="FF000000"/>
      <name val="Calibri"/>
      <family val="2"/>
      <scheme val="minor"/>
    </font>
    <font>
      <b/>
      <sz val="14"/>
      <color theme="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499984740745262"/>
        <bgColor indexed="64"/>
      </patternFill>
    </fill>
    <fill>
      <patternFill patternType="solid">
        <fgColor rgb="FFC4D79B"/>
        <bgColor rgb="FF000000"/>
      </patternFill>
    </fill>
    <fill>
      <patternFill patternType="solid">
        <fgColor theme="8" tint="0.39997558519241921"/>
        <bgColor indexed="64"/>
      </patternFill>
    </fill>
    <fill>
      <patternFill patternType="solid">
        <fgColor rgb="FFFFCCCC"/>
        <bgColor indexed="64"/>
      </patternFill>
    </fill>
    <fill>
      <patternFill patternType="solid">
        <fgColor rgb="FFFFCCCC"/>
        <bgColor rgb="FF000000"/>
      </patternFill>
    </fill>
    <fill>
      <patternFill patternType="solid">
        <fgColor rgb="FF8EB4E3"/>
        <bgColor indexed="64"/>
      </patternFill>
    </fill>
    <fill>
      <patternFill patternType="solid">
        <fgColor rgb="FFCCC1DA"/>
        <bgColor indexed="64"/>
      </patternFill>
    </fill>
    <fill>
      <patternFill patternType="solid">
        <fgColor rgb="FFFFFFFF"/>
        <bgColor indexed="64"/>
      </patternFill>
    </fill>
    <fill>
      <patternFill patternType="solid">
        <fgColor rgb="FFC3D69B"/>
        <bgColor indexed="64"/>
      </patternFill>
    </fill>
    <fill>
      <patternFill patternType="solid">
        <fgColor rgb="FFE6B9B8"/>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s>
  <cellStyleXfs count="11">
    <xf numFmtId="0" fontId="0" fillId="0" borderId="0"/>
    <xf numFmtId="43"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16" fillId="0" borderId="0"/>
    <xf numFmtId="0" fontId="1" fillId="0" borderId="0"/>
    <xf numFmtId="0" fontId="8" fillId="0" borderId="0"/>
    <xf numFmtId="43" fontId="1" fillId="0" borderId="0" applyFont="0" applyFill="0" applyBorder="0" applyAlignment="0" applyProtection="0"/>
  </cellStyleXfs>
  <cellXfs count="96">
    <xf numFmtId="0" fontId="0" fillId="0" borderId="0" xfId="0"/>
    <xf numFmtId="0" fontId="2" fillId="0" borderId="0" xfId="0" applyFont="1" applyFill="1" applyAlignment="1"/>
    <xf numFmtId="0" fontId="3" fillId="0" borderId="0" xfId="0" applyFont="1" applyFill="1" applyAlignment="1"/>
    <xf numFmtId="0" fontId="3" fillId="0" borderId="0" xfId="0" applyFont="1" applyFill="1" applyBorder="1" applyAlignment="1">
      <alignment vertical="center"/>
    </xf>
    <xf numFmtId="0" fontId="7" fillId="0" borderId="0" xfId="0" applyFont="1" applyFill="1" applyBorder="1"/>
    <xf numFmtId="0" fontId="8" fillId="0" borderId="0" xfId="0" applyFont="1" applyFill="1" applyBorder="1"/>
    <xf numFmtId="0" fontId="8" fillId="0" borderId="0" xfId="0" applyFont="1" applyBorder="1"/>
    <xf numFmtId="0" fontId="8" fillId="0" borderId="0" xfId="0" applyFont="1"/>
    <xf numFmtId="0" fontId="7" fillId="0" borderId="0" xfId="2" quotePrefix="1" applyFont="1" applyFill="1" applyBorder="1" applyAlignment="1">
      <alignment horizontal="center"/>
    </xf>
    <xf numFmtId="0" fontId="7" fillId="0" borderId="0" xfId="2" applyFont="1" applyFill="1" applyBorder="1" applyAlignment="1">
      <alignment horizontal="center"/>
    </xf>
    <xf numFmtId="0" fontId="2" fillId="2" borderId="1" xfId="0" applyFont="1" applyFill="1" applyBorder="1" applyAlignment="1">
      <alignment horizontal="center" vertical="center" wrapText="1"/>
    </xf>
    <xf numFmtId="43" fontId="8" fillId="0" borderId="0" xfId="1" applyFont="1" applyFill="1" applyBorder="1"/>
    <xf numFmtId="0" fontId="8" fillId="3" borderId="0" xfId="0" applyFont="1" applyFill="1" applyBorder="1"/>
    <xf numFmtId="0" fontId="8" fillId="0" borderId="0" xfId="0" applyFont="1" applyFill="1"/>
    <xf numFmtId="165" fontId="7" fillId="0" borderId="0" xfId="1" applyNumberFormat="1" applyFont="1" applyFill="1" applyBorder="1" applyAlignment="1">
      <alignment horizontal="center"/>
    </xf>
    <xf numFmtId="0" fontId="9" fillId="0" borderId="0" xfId="0" applyFont="1"/>
    <xf numFmtId="11" fontId="9" fillId="0" borderId="0" xfId="0" applyNumberFormat="1" applyFont="1"/>
    <xf numFmtId="165" fontId="8" fillId="7" borderId="1" xfId="1" applyNumberFormat="1" applyFont="1" applyFill="1" applyBorder="1"/>
    <xf numFmtId="0" fontId="8" fillId="7" borderId="1" xfId="0" applyFont="1" applyFill="1" applyBorder="1"/>
    <xf numFmtId="2" fontId="8" fillId="7" borderId="1" xfId="0" applyNumberFormat="1" applyFont="1" applyFill="1" applyBorder="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64" fontId="8" fillId="7" borderId="1" xfId="0" applyNumberFormat="1" applyFont="1" applyFill="1" applyBorder="1"/>
    <xf numFmtId="43" fontId="8" fillId="7" borderId="1" xfId="1" applyFont="1" applyFill="1" applyBorder="1"/>
    <xf numFmtId="166" fontId="10" fillId="8" borderId="1" xfId="1" applyNumberFormat="1" applyFont="1" applyFill="1" applyBorder="1"/>
    <xf numFmtId="0" fontId="2" fillId="0" borderId="1" xfId="0" applyFont="1" applyFill="1" applyBorder="1"/>
    <xf numFmtId="1" fontId="8" fillId="7" borderId="1" xfId="0" applyNumberFormat="1" applyFont="1" applyFill="1" applyBorder="1"/>
    <xf numFmtId="167" fontId="8" fillId="7" borderId="1" xfId="0" applyNumberFormat="1" applyFont="1" applyFill="1" applyBorder="1"/>
    <xf numFmtId="168" fontId="8" fillId="7" borderId="1" xfId="0" applyNumberFormat="1" applyFont="1" applyFill="1" applyBorder="1"/>
    <xf numFmtId="169" fontId="8" fillId="7" borderId="1" xfId="0" applyNumberFormat="1" applyFont="1" applyFill="1" applyBorder="1"/>
    <xf numFmtId="170" fontId="8" fillId="7" borderId="1" xfId="1" applyNumberFormat="1" applyFont="1" applyFill="1" applyBorder="1"/>
    <xf numFmtId="170" fontId="10" fillId="8" borderId="1" xfId="1" applyNumberFormat="1" applyFont="1" applyFill="1" applyBorder="1"/>
    <xf numFmtId="165" fontId="10" fillId="8" borderId="1" xfId="1" applyNumberFormat="1" applyFont="1" applyFill="1" applyBorder="1"/>
    <xf numFmtId="168" fontId="10" fillId="8" borderId="1" xfId="1" applyNumberFormat="1" applyFont="1" applyFill="1" applyBorder="1"/>
    <xf numFmtId="0" fontId="5" fillId="2" borderId="7" xfId="0" applyFont="1" applyFill="1" applyBorder="1" applyAlignment="1">
      <alignment horizontal="center"/>
    </xf>
    <xf numFmtId="167" fontId="10" fillId="8" borderId="1" xfId="1" applyNumberFormat="1" applyFont="1" applyFill="1" applyBorder="1"/>
    <xf numFmtId="43" fontId="8" fillId="0" borderId="0" xfId="1" applyNumberFormat="1" applyFont="1"/>
    <xf numFmtId="168" fontId="10" fillId="8" borderId="8" xfId="1" applyNumberFormat="1" applyFont="1" applyFill="1" applyBorder="1"/>
    <xf numFmtId="166" fontId="8" fillId="0" borderId="0" xfId="1" applyNumberFormat="1" applyFont="1"/>
    <xf numFmtId="167" fontId="8" fillId="0" borderId="0" xfId="1" applyNumberFormat="1" applyFont="1" applyFill="1" applyBorder="1"/>
    <xf numFmtId="166" fontId="8" fillId="0" borderId="0" xfId="1" applyNumberFormat="1" applyFont="1" applyFill="1" applyBorder="1"/>
    <xf numFmtId="170" fontId="15" fillId="4" borderId="1" xfId="1" applyNumberFormat="1" applyFont="1" applyFill="1" applyBorder="1"/>
    <xf numFmtId="0" fontId="17" fillId="0" borderId="0" xfId="8" applyFont="1" applyAlignment="1">
      <alignment vertical="top" wrapText="1"/>
    </xf>
    <xf numFmtId="0" fontId="1" fillId="2" borderId="1" xfId="9" applyFont="1" applyFill="1" applyBorder="1"/>
    <xf numFmtId="43" fontId="19" fillId="7" borderId="7" xfId="1" applyFont="1" applyFill="1" applyBorder="1"/>
    <xf numFmtId="43" fontId="10" fillId="8" borderId="8" xfId="1" applyNumberFormat="1" applyFont="1" applyFill="1" applyBorder="1"/>
    <xf numFmtId="0" fontId="18" fillId="13" borderId="1" xfId="0" applyFont="1" applyFill="1" applyBorder="1" applyAlignment="1">
      <alignment horizontal="left" vertical="center" readingOrder="1"/>
    </xf>
    <xf numFmtId="0" fontId="5" fillId="2" borderId="1" xfId="0" applyFont="1" applyFill="1" applyBorder="1" applyAlignment="1">
      <alignment horizontal="center"/>
    </xf>
    <xf numFmtId="0" fontId="5" fillId="2" borderId="1" xfId="0" applyFont="1" applyFill="1" applyBorder="1" applyAlignment="1">
      <alignment horizontal="center" vertical="center"/>
    </xf>
    <xf numFmtId="0" fontId="18" fillId="12" borderId="1" xfId="0" applyFont="1" applyFill="1" applyBorder="1" applyAlignment="1">
      <alignment horizontal="left" vertical="center" readingOrder="1"/>
    </xf>
    <xf numFmtId="0" fontId="2" fillId="2" borderId="1" xfId="0" applyFont="1" applyFill="1" applyBorder="1" applyAlignment="1">
      <alignment horizontal="center"/>
    </xf>
    <xf numFmtId="0" fontId="18" fillId="9" borderId="1" xfId="0" applyFont="1" applyFill="1" applyBorder="1" applyAlignment="1">
      <alignment horizontal="left" vertical="center" readingOrder="1"/>
    </xf>
    <xf numFmtId="0" fontId="18" fillId="10" borderId="1" xfId="0" applyFont="1" applyFill="1" applyBorder="1" applyAlignment="1">
      <alignment horizontal="left" vertical="center" readingOrder="1"/>
    </xf>
    <xf numFmtId="0" fontId="18" fillId="11" borderId="1" xfId="0" applyFont="1" applyFill="1" applyBorder="1" applyAlignment="1">
      <alignment horizontal="left" vertical="center" readingOrder="1"/>
    </xf>
    <xf numFmtId="0" fontId="3" fillId="4" borderId="1" xfId="7" applyFont="1" applyFill="1" applyBorder="1" applyAlignment="1">
      <alignment horizontal="center"/>
    </xf>
    <xf numFmtId="0" fontId="5" fillId="2" borderId="10" xfId="0" applyFont="1" applyFill="1" applyBorder="1" applyAlignment="1">
      <alignment wrapText="1"/>
    </xf>
    <xf numFmtId="0" fontId="2" fillId="0" borderId="11" xfId="0" applyFont="1" applyFill="1" applyBorder="1"/>
    <xf numFmtId="0" fontId="2" fillId="0" borderId="9" xfId="0" applyFont="1" applyFill="1" applyBorder="1"/>
    <xf numFmtId="0" fontId="5" fillId="2" borderId="12" xfId="0" applyFont="1" applyFill="1" applyBorder="1" applyAlignment="1">
      <alignment horizontal="center"/>
    </xf>
    <xf numFmtId="0" fontId="5" fillId="2" borderId="13" xfId="0" applyFont="1" applyFill="1" applyBorder="1" applyAlignment="1">
      <alignment horizontal="center"/>
    </xf>
    <xf numFmtId="170" fontId="15" fillId="4" borderId="2" xfId="1" applyNumberFormat="1" applyFont="1" applyFill="1" applyBorder="1"/>
    <xf numFmtId="166" fontId="10" fillId="8" borderId="3" xfId="1" applyNumberFormat="1" applyFont="1" applyFill="1" applyBorder="1"/>
    <xf numFmtId="167" fontId="10" fillId="8" borderId="2" xfId="1" applyNumberFormat="1" applyFont="1" applyFill="1" applyBorder="1"/>
    <xf numFmtId="167" fontId="10" fillId="8" borderId="3" xfId="1" applyNumberFormat="1" applyFont="1" applyFill="1" applyBorder="1"/>
    <xf numFmtId="165" fontId="10" fillId="8" borderId="2" xfId="1" applyNumberFormat="1" applyFont="1" applyFill="1" applyBorder="1"/>
    <xf numFmtId="170" fontId="15" fillId="4" borderId="3" xfId="1" applyNumberFormat="1" applyFont="1" applyFill="1" applyBorder="1"/>
    <xf numFmtId="166" fontId="10" fillId="8" borderId="2" xfId="1" applyNumberFormat="1" applyFont="1" applyFill="1" applyBorder="1"/>
    <xf numFmtId="168" fontId="10" fillId="8" borderId="3" xfId="1" applyNumberFormat="1" applyFont="1" applyFill="1" applyBorder="1"/>
    <xf numFmtId="168" fontId="10" fillId="8" borderId="2" xfId="1" applyNumberFormat="1" applyFont="1" applyFill="1" applyBorder="1"/>
    <xf numFmtId="168" fontId="10" fillId="8" borderId="14" xfId="1" applyNumberFormat="1" applyFont="1" applyFill="1" applyBorder="1"/>
    <xf numFmtId="168" fontId="10" fillId="8" borderId="15" xfId="1" applyNumberFormat="1" applyFont="1" applyFill="1" applyBorder="1"/>
    <xf numFmtId="168" fontId="10" fillId="8" borderId="4" xfId="1" applyNumberFormat="1" applyFont="1" applyFill="1" applyBorder="1"/>
    <xf numFmtId="168" fontId="10" fillId="8" borderId="5" xfId="1" applyNumberFormat="1" applyFont="1" applyFill="1" applyBorder="1"/>
    <xf numFmtId="168" fontId="10" fillId="8" borderId="6" xfId="1" applyNumberFormat="1" applyFont="1" applyFill="1" applyBorder="1"/>
    <xf numFmtId="170" fontId="10" fillId="8" borderId="2" xfId="1" applyNumberFormat="1" applyFont="1" applyFill="1" applyBorder="1"/>
    <xf numFmtId="165" fontId="10" fillId="8" borderId="3" xfId="1" applyNumberFormat="1" applyFont="1" applyFill="1" applyBorder="1"/>
    <xf numFmtId="43" fontId="10" fillId="8" borderId="2" xfId="1" applyNumberFormat="1" applyFont="1" applyFill="1" applyBorder="1"/>
    <xf numFmtId="43" fontId="19" fillId="7" borderId="13" xfId="1" applyFont="1" applyFill="1" applyBorder="1"/>
    <xf numFmtId="170" fontId="10" fillId="8" borderId="16" xfId="1" applyNumberFormat="1" applyFont="1" applyFill="1" applyBorder="1"/>
    <xf numFmtId="43" fontId="10" fillId="8" borderId="14" xfId="1" applyNumberFormat="1" applyFont="1" applyFill="1" applyBorder="1"/>
    <xf numFmtId="43" fontId="10" fillId="8" borderId="4" xfId="1" applyNumberFormat="1" applyFont="1" applyFill="1" applyBorder="1"/>
    <xf numFmtId="43" fontId="10" fillId="8" borderId="5" xfId="1" applyNumberFormat="1" applyFont="1" applyFill="1" applyBorder="1"/>
    <xf numFmtId="170" fontId="15" fillId="4" borderId="6" xfId="1" applyNumberFormat="1" applyFont="1" applyFill="1" applyBorder="1"/>
    <xf numFmtId="0" fontId="5" fillId="2" borderId="10" xfId="0" applyFont="1" applyFill="1" applyBorder="1" applyAlignment="1">
      <alignment horizontal="right"/>
    </xf>
    <xf numFmtId="0" fontId="5" fillId="2" borderId="12" xfId="0" applyFont="1" applyFill="1" applyBorder="1" applyAlignment="1">
      <alignment horizontal="center"/>
    </xf>
    <xf numFmtId="0" fontId="5" fillId="2" borderId="7" xfId="0" applyFont="1" applyFill="1" applyBorder="1" applyAlignment="1">
      <alignment horizontal="center"/>
    </xf>
    <xf numFmtId="0" fontId="5" fillId="2" borderId="13" xfId="0" applyFont="1" applyFill="1" applyBorder="1" applyAlignment="1">
      <alignment horizontal="center"/>
    </xf>
    <xf numFmtId="0" fontId="8" fillId="0" borderId="1" xfId="0" applyFont="1" applyBorder="1"/>
    <xf numFmtId="165" fontId="6" fillId="3" borderId="1" xfId="1" applyNumberFormat="1" applyFont="1" applyFill="1" applyBorder="1" applyAlignment="1">
      <alignment horizontal="center" vertical="center" wrapText="1"/>
    </xf>
    <xf numFmtId="0" fontId="8" fillId="6" borderId="1" xfId="0" applyFont="1" applyFill="1" applyBorder="1" applyAlignment="1">
      <alignment horizontal="center" vertical="center"/>
    </xf>
    <xf numFmtId="43" fontId="8" fillId="6" borderId="1" xfId="1" applyNumberFormat="1" applyFont="1" applyFill="1" applyBorder="1" applyAlignment="1">
      <alignment horizontal="center" vertical="center"/>
    </xf>
    <xf numFmtId="167" fontId="8" fillId="0" borderId="1" xfId="1" applyNumberFormat="1" applyFont="1" applyFill="1" applyBorder="1" applyAlignment="1">
      <alignment horizontal="center" vertical="center"/>
    </xf>
    <xf numFmtId="168" fontId="14" fillId="0" borderId="1" xfId="1" applyNumberFormat="1" applyFont="1" applyFill="1" applyBorder="1" applyAlignment="1">
      <alignment horizontal="center" vertical="center"/>
    </xf>
    <xf numFmtId="43" fontId="8" fillId="0" borderId="1" xfId="1" applyFont="1" applyFill="1" applyBorder="1" applyAlignment="1">
      <alignment horizontal="center" vertical="center"/>
    </xf>
    <xf numFmtId="167" fontId="11" fillId="5" borderId="1" xfId="1" applyNumberFormat="1" applyFont="1" applyFill="1" applyBorder="1" applyAlignment="1">
      <alignment horizontal="center" vertical="center"/>
    </xf>
    <xf numFmtId="0" fontId="20" fillId="4" borderId="1" xfId="0" applyFont="1" applyFill="1" applyBorder="1" applyAlignment="1">
      <alignment horizontal="center" vertical="center"/>
    </xf>
  </cellXfs>
  <cellStyles count="11">
    <cellStyle name="=C:\WINNT\SYSTEM32\COMMAND.COM" xfId="2" xr:uid="{A71E04B7-E6E3-4136-B5AE-23C15A0F5E9E}"/>
    <cellStyle name="Comma" xfId="1" builtinId="3"/>
    <cellStyle name="Comma 4" xfId="3" xr:uid="{59F88ECD-3577-411F-B78D-CE87590FD68A}"/>
    <cellStyle name="Comma 4 2" xfId="10" xr:uid="{F4E68F09-BA1D-4322-80FE-9486E1DBA6CE}"/>
    <cellStyle name="Currency 3" xfId="5" xr:uid="{12A3E42A-8713-42CF-9A0D-2AE5AE8985E2}"/>
    <cellStyle name="Normal" xfId="0" builtinId="0"/>
    <cellStyle name="Normal 2 2" xfId="9" xr:uid="{5AB097D7-3744-4521-9931-E255D351B839}"/>
    <cellStyle name="Normal 2 5" xfId="8" xr:uid="{7F7967F9-621E-4307-AD20-2B2AA6DDACCC}"/>
    <cellStyle name="Normal 3" xfId="4" xr:uid="{B00E17F3-8188-41E0-9C93-A86192F8D3B5}"/>
    <cellStyle name="Normal 4" xfId="7" xr:uid="{FC23F8C4-63B5-4C6D-9B91-E816949EF784}"/>
    <cellStyle name="Percent 2" xfId="6" xr:uid="{D819A29F-4FB0-4A46-873F-91117AFC4A3B}"/>
  </cellStyles>
  <dxfs count="37">
    <dxf>
      <font>
        <strike val="0"/>
        <outline val="0"/>
        <shadow val="0"/>
        <vertAlign val="baseline"/>
        <sz val="12"/>
        <color rgb="FF000000"/>
        <family val="2"/>
      </font>
      <numFmt numFmtId="35" formatCode="_(* #,##0.00_);_(* \(#,##0.00\);_(* &quot;-&quot;??_);_(@_)"/>
      <fill>
        <patternFill patternType="solid">
          <fgColor indexed="64"/>
          <bgColor rgb="FFFFCCCC"/>
        </patternFill>
      </fill>
      <border diagonalUp="0" diagonalDown="0">
        <left style="thin">
          <color indexed="64"/>
        </left>
        <right style="thin">
          <color indexed="64"/>
        </right>
        <top/>
        <bottom style="thin">
          <color indexed="64"/>
        </bottom>
        <vertical/>
        <horizontal/>
      </border>
    </dxf>
    <dxf>
      <font>
        <strike val="0"/>
        <outline val="0"/>
        <shadow val="0"/>
        <vertAlign val="baseline"/>
        <sz val="12"/>
        <color rgb="FF000000"/>
        <family val="2"/>
      </font>
      <fill>
        <patternFill patternType="solid">
          <fgColor indexed="64"/>
          <bgColor rgb="FFFFCCCC"/>
        </patternFill>
      </fill>
      <border diagonalUp="0" diagonalDown="0">
        <left style="thin">
          <color indexed="64"/>
        </left>
        <right style="thin">
          <color indexed="64"/>
        </right>
        <top style="thin">
          <color indexed="64"/>
        </top>
        <bottom style="thin">
          <color indexed="64"/>
        </bottom>
      </border>
    </dxf>
    <dxf>
      <font>
        <strike val="0"/>
        <outline val="0"/>
        <shadow val="0"/>
        <vertAlign val="baseline"/>
        <sz val="12"/>
        <color rgb="FF000000"/>
        <family val="2"/>
      </font>
      <numFmt numFmtId="165" formatCode="_(* #,##0_);_(* \(#,##0\);_(* &quot;-&quot;??_);_(@_)"/>
      <fill>
        <patternFill patternType="solid">
          <fgColor rgb="FF000000"/>
          <bgColor rgb="FFFFCCCC"/>
        </patternFill>
      </fill>
      <border diagonalUp="0" diagonalDown="0">
        <left style="thin">
          <color indexed="64"/>
        </left>
        <right style="thin">
          <color indexed="64"/>
        </right>
        <top style="thin">
          <color indexed="64"/>
        </top>
        <bottom style="thin">
          <color indexed="64"/>
        </bottom>
      </border>
    </dxf>
    <dxf>
      <font>
        <strike val="0"/>
        <outline val="0"/>
        <shadow val="0"/>
        <vertAlign val="baseline"/>
        <sz val="12"/>
        <color rgb="FF000000"/>
      </font>
      <numFmt numFmtId="165" formatCode="_(* #,##0_);_(* \(#,##0\);_(* &quot;-&quot;??_);_(@_)"/>
      <fill>
        <patternFill patternType="solid">
          <fgColor rgb="FF000000"/>
          <bgColor rgb="FFFFCCCC"/>
        </patternFill>
      </fill>
      <border diagonalUp="0" diagonalDown="0">
        <left style="medium">
          <color indexed="64"/>
        </left>
        <right style="thin">
          <color indexed="64"/>
        </right>
        <top style="thin">
          <color indexed="64"/>
        </top>
        <bottom style="thin">
          <color indexed="64"/>
        </bottom>
      </border>
    </dxf>
    <dxf>
      <font>
        <strike val="0"/>
        <outline val="0"/>
        <shadow val="0"/>
        <vertAlign val="baseline"/>
        <sz val="12"/>
        <color rgb="FF000000"/>
      </font>
      <fill>
        <patternFill patternType="solid">
          <fgColor rgb="FF000000"/>
          <bgColor rgb="FFFFCCCC"/>
        </patternFill>
      </fill>
      <border diagonalUp="0" diagonalDown="0">
        <left style="thin">
          <color indexed="64"/>
        </left>
        <right style="medium">
          <color indexed="64"/>
        </right>
        <top style="thin">
          <color indexed="64"/>
        </top>
        <bottom style="thin">
          <color indexed="64"/>
        </bottom>
        <vertical style="thin">
          <color indexed="64"/>
        </vertical>
      </border>
    </dxf>
    <dxf>
      <font>
        <strike val="0"/>
        <outline val="0"/>
        <shadow val="0"/>
        <vertAlign val="baseline"/>
        <sz val="12"/>
        <color rgb="FF000000"/>
      </font>
      <fill>
        <patternFill patternType="solid">
          <fgColor rgb="FF000000"/>
          <bgColor rgb="FFFFCCCC"/>
        </patternFill>
      </fill>
      <border diagonalUp="0" diagonalDown="0">
        <left style="medium">
          <color indexed="64"/>
        </left>
        <right style="thin">
          <color indexed="64"/>
        </right>
        <top style="thin">
          <color indexed="64"/>
        </top>
        <bottom style="thin">
          <color indexed="64"/>
        </bottom>
        <vertical style="thin">
          <color indexed="64"/>
        </vertical>
      </border>
    </dxf>
    <dxf>
      <font>
        <strike val="0"/>
        <outline val="0"/>
        <shadow val="0"/>
        <vertAlign val="baseline"/>
        <sz val="12"/>
        <color rgb="FF000000"/>
      </font>
      <fill>
        <patternFill patternType="solid">
          <fgColor rgb="FF000000"/>
          <bgColor rgb="FFFFCCCC"/>
        </patternFill>
      </fill>
      <border diagonalUp="0" diagonalDown="0">
        <left style="thin">
          <color indexed="64"/>
        </left>
        <right style="medium">
          <color indexed="64"/>
        </right>
        <top style="thin">
          <color indexed="64"/>
        </top>
        <bottom style="thin">
          <color indexed="64"/>
        </bottom>
        <vertical style="thin">
          <color indexed="64"/>
        </vertical>
      </border>
    </dxf>
    <dxf>
      <font>
        <strike val="0"/>
        <outline val="0"/>
        <shadow val="0"/>
        <vertAlign val="baseline"/>
        <sz val="12"/>
        <color rgb="FF000000"/>
      </font>
      <fill>
        <patternFill patternType="solid">
          <fgColor rgb="FF000000"/>
          <bgColor rgb="FFFFCCCC"/>
        </patternFill>
      </fill>
      <border diagonalUp="0" diagonalDown="0">
        <left style="medium">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2"/>
        <color rgb="FF000000"/>
        <name val="Calibri"/>
        <family val="2"/>
        <scheme val="none"/>
      </font>
      <numFmt numFmtId="166" formatCode="_(* #,##0.0000_);_(* \(#,##0.0000\);_(* &quot;-&quot;??_);_(@_)"/>
      <fill>
        <patternFill patternType="solid">
          <fgColor rgb="FF000000"/>
          <bgColor rgb="FFFFCCCC"/>
        </patternFill>
      </fill>
      <border diagonalUp="0" diagonalDown="0">
        <left style="thin">
          <color indexed="64"/>
        </left>
        <right style="medium">
          <color indexed="64"/>
        </right>
        <top style="thin">
          <color indexed="64"/>
        </top>
        <bottom style="thin">
          <color indexed="64"/>
        </bottom>
        <vertical style="thin">
          <color indexed="64"/>
        </vertical>
      </border>
    </dxf>
    <dxf>
      <font>
        <strike val="0"/>
        <outline val="0"/>
        <shadow val="0"/>
        <vertAlign val="baseline"/>
        <sz val="12"/>
        <color rgb="FF000000"/>
      </font>
      <fill>
        <patternFill patternType="solid">
          <fgColor rgb="FF000000"/>
          <bgColor rgb="FFFFCCCC"/>
        </patternFill>
      </fill>
      <border diagonalUp="0" diagonalDown="0">
        <left style="thin">
          <color indexed="64"/>
        </left>
        <right style="thin">
          <color indexed="64"/>
        </right>
        <top style="thin">
          <color indexed="64"/>
        </top>
        <bottom style="thin">
          <color indexed="64"/>
        </bottom>
        <vertical style="thin">
          <color indexed="64"/>
        </vertical>
      </border>
    </dxf>
    <dxf>
      <font>
        <strike val="0"/>
        <outline val="0"/>
        <shadow val="0"/>
        <vertAlign val="baseline"/>
        <sz val="12"/>
        <color rgb="FF000000"/>
      </font>
      <fill>
        <patternFill patternType="solid">
          <fgColor rgb="FF000000"/>
          <bgColor rgb="FFFFCCCC"/>
        </patternFill>
      </fill>
      <border diagonalUp="0" diagonalDown="0">
        <left style="medium">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2"/>
        <color theme="1"/>
        <name val="Calibri"/>
        <family val="2"/>
        <scheme val="minor"/>
      </font>
      <fill>
        <patternFill patternType="solid">
          <fgColor indexed="64"/>
          <bgColor rgb="FFFFCCCC"/>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rgb="FFFFCCCC"/>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rgb="FFFFCC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numFmt numFmtId="165" formatCode="_(* #,##0_);_(* \(#,##0\);_(* &quot;-&quot;??_);_(@_)"/>
      <fill>
        <patternFill patternType="solid">
          <fgColor indexed="64"/>
          <bgColor rgb="FFFFCC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2"/>
      </font>
      <fill>
        <patternFill patternType="none">
          <fgColor indexed="64"/>
          <bgColor auto="1"/>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solid">
          <fgColor indexed="64"/>
          <bgColor rgb="FFFFCCCC"/>
        </patternFill>
      </fill>
      <border diagonalUp="0" diagonalDown="0">
        <left style="thin">
          <color indexed="64"/>
        </left>
        <right/>
        <top style="thin">
          <color indexed="64"/>
        </top>
        <bottom style="thin">
          <color indexed="64"/>
        </bottom>
        <vertical style="thin">
          <color indexed="64"/>
        </vertical>
        <horizontal style="thin">
          <color indexed="64"/>
        </horizontal>
      </border>
    </dxf>
    <dxf>
      <numFmt numFmtId="165" formatCode="_(* #,##0_);_(* \(#,##0\);_(* &quot;-&quot;??_);_(@_)"/>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solid">
          <fgColor indexed="64"/>
          <bgColor rgb="FFFFCC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solid">
          <fgColor indexed="64"/>
          <bgColor rgb="FFFFCCCC"/>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vertAlign val="baseline"/>
        <sz val="12"/>
      </font>
      <fill>
        <patternFill patternType="none">
          <fgColor indexed="64"/>
          <bgColor auto="1"/>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strike val="0"/>
        <outline val="0"/>
        <shadow val="0"/>
        <vertAlign val="baseline"/>
        <sz val="12"/>
      </font>
      <fill>
        <patternFill patternType="none">
          <fgColor indexed="64"/>
          <bgColor indexed="65"/>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family val="2"/>
      </font>
      <fill>
        <patternFill patternType="none">
          <fgColor indexed="64"/>
          <bgColor auto="1"/>
        </patternFill>
      </fill>
    </dxf>
    <dxf>
      <border>
        <bottom style="thin">
          <color indexed="64"/>
        </bottom>
      </border>
    </dxf>
    <dxf>
      <font>
        <strike val="0"/>
        <outline val="0"/>
        <shadow val="0"/>
        <u val="none"/>
        <vertAlign val="baseline"/>
        <sz val="12"/>
        <color auto="1"/>
        <name val="Calibri"/>
        <family val="2"/>
        <scheme val="minor"/>
      </font>
      <fill>
        <patternFill patternType="solid">
          <fgColor indexed="64"/>
          <bgColor rgb="FFFFFF00"/>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C99FF"/>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rbnenergy.com/products/reports/chart-toppers" TargetMode="External"/><Relationship Id="rId2" Type="http://schemas.openxmlformats.org/officeDocument/2006/relationships/image" Target="../media/image1.jpeg"/><Relationship Id="rId1" Type="http://schemas.openxmlformats.org/officeDocument/2006/relationships/hyperlink" Target="http://www.rbnenergy.com"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rbnenergy.com/products/reports/chart-topper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168714</xdr:colOff>
      <xdr:row>0</xdr:row>
      <xdr:rowOff>65466</xdr:rowOff>
    </xdr:from>
    <xdr:to>
      <xdr:col>2</xdr:col>
      <xdr:colOff>106173</xdr:colOff>
      <xdr:row>5</xdr:row>
      <xdr:rowOff>340939</xdr:rowOff>
    </xdr:to>
    <xdr:pic>
      <xdr:nvPicPr>
        <xdr:cNvPr id="8" name="Picture 1">
          <a:hlinkClick xmlns:r="http://schemas.openxmlformats.org/officeDocument/2006/relationships" r:id="rId1"/>
          <a:extLst>
            <a:ext uri="{FF2B5EF4-FFF2-40B4-BE49-F238E27FC236}">
              <a16:creationId xmlns:a16="http://schemas.microsoft.com/office/drawing/2014/main" id="{ED16E398-32FF-421C-8A2B-645CAC116222}"/>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714" y="65466"/>
          <a:ext cx="1266197" cy="13288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490027</xdr:colOff>
      <xdr:row>0</xdr:row>
      <xdr:rowOff>189998</xdr:rowOff>
    </xdr:from>
    <xdr:to>
      <xdr:col>12</xdr:col>
      <xdr:colOff>980107</xdr:colOff>
      <xdr:row>3</xdr:row>
      <xdr:rowOff>897</xdr:rowOff>
    </xdr:to>
    <xdr:pic>
      <xdr:nvPicPr>
        <xdr:cNvPr id="3" name="Picture 2">
          <a:hlinkClick xmlns:r="http://schemas.openxmlformats.org/officeDocument/2006/relationships" r:id="rId3"/>
          <a:extLst>
            <a:ext uri="{FF2B5EF4-FFF2-40B4-BE49-F238E27FC236}">
              <a16:creationId xmlns:a16="http://schemas.microsoft.com/office/drawing/2014/main" id="{6D9234C3-FEF0-4FA6-AE98-0987426D446A}"/>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11807968" y="189998"/>
          <a:ext cx="1599463" cy="416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898072</xdr:colOff>
      <xdr:row>0</xdr:row>
      <xdr:rowOff>13607</xdr:rowOff>
    </xdr:from>
    <xdr:to>
      <xdr:col>2</xdr:col>
      <xdr:colOff>420101</xdr:colOff>
      <xdr:row>0</xdr:row>
      <xdr:rowOff>686283</xdr:rowOff>
    </xdr:to>
    <xdr:pic>
      <xdr:nvPicPr>
        <xdr:cNvPr id="2" name="Picture 1">
          <a:hlinkClick xmlns:r="http://schemas.openxmlformats.org/officeDocument/2006/relationships" r:id="rId1"/>
          <a:extLst>
            <a:ext uri="{FF2B5EF4-FFF2-40B4-BE49-F238E27FC236}">
              <a16:creationId xmlns:a16="http://schemas.microsoft.com/office/drawing/2014/main" id="{BE0FCE5E-CDFA-4A2D-B47B-04ACC5CBF0A3}"/>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902834" y="18369"/>
          <a:ext cx="2679567" cy="667914"/>
        </a:xfrm>
        <a:prstGeom prst="rect">
          <a:avLst/>
        </a:prstGeom>
      </xdr:spPr>
    </xdr:pic>
    <xdr:clientData/>
  </xdr:twoCellAnchor>
  <xdr:oneCellAnchor>
    <xdr:from>
      <xdr:col>0</xdr:col>
      <xdr:colOff>28964</xdr:colOff>
      <xdr:row>9</xdr:row>
      <xdr:rowOff>170413</xdr:rowOff>
    </xdr:from>
    <xdr:ext cx="6274101" cy="8045824"/>
    <xdr:sp macro="" textlink="">
      <xdr:nvSpPr>
        <xdr:cNvPr id="5" name="TextBox 4">
          <a:extLst>
            <a:ext uri="{FF2B5EF4-FFF2-40B4-BE49-F238E27FC236}">
              <a16:creationId xmlns:a16="http://schemas.microsoft.com/office/drawing/2014/main" id="{92FF60AE-55E6-407E-985D-168C940D7CA3}"/>
            </a:ext>
          </a:extLst>
        </xdr:cNvPr>
        <xdr:cNvSpPr txBox="1"/>
      </xdr:nvSpPr>
      <xdr:spPr>
        <a:xfrm>
          <a:off x="28964" y="2481261"/>
          <a:ext cx="6274101" cy="8045824"/>
        </a:xfrm>
        <a:prstGeom prst="rect">
          <a:avLst/>
        </a:prstGeom>
        <a:solidFill>
          <a:srgbClr val="CC99FF"/>
        </a:solidFill>
        <a:ln>
          <a:solidFill>
            <a:srgbClr val="7030A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Hydrogen Calculator</a:t>
          </a:r>
        </a:p>
        <a:p>
          <a:endParaRPr lang="en-US">
            <a:effectLst/>
          </a:endParaRPr>
        </a:p>
        <a:p>
          <a:r>
            <a:rPr lang="en-US" sz="1100" b="0">
              <a:solidFill>
                <a:schemeClr val="tx1"/>
              </a:solidFill>
              <a:effectLst/>
              <a:latin typeface="+mn-lt"/>
              <a:ea typeface="+mn-ea"/>
              <a:cs typeface="+mn-cs"/>
            </a:rPr>
            <a:t>Hydrogen (H</a:t>
          </a:r>
          <a:r>
            <a:rPr lang="en-US" sz="1100" b="0" baseline="-25000">
              <a:solidFill>
                <a:schemeClr val="tx1"/>
              </a:solidFill>
              <a:effectLst/>
              <a:latin typeface="+mn-lt"/>
              <a:ea typeface="+mn-ea"/>
              <a:cs typeface="+mn-cs"/>
            </a:rPr>
            <a:t>2</a:t>
          </a:r>
          <a:r>
            <a:rPr lang="en-US" sz="1100" b="0">
              <a:solidFill>
                <a:schemeClr val="tx1"/>
              </a:solidFill>
              <a:effectLst/>
              <a:latin typeface="+mn-lt"/>
              <a:ea typeface="+mn-ea"/>
              <a:cs typeface="+mn-cs"/>
            </a:rPr>
            <a:t>) statistics are often quoted in units that can be hard to translate into something that's useful to individuals. The hydrogen calculator allows</a:t>
          </a:r>
          <a:r>
            <a:rPr lang="en-US" sz="1100" b="0" baseline="0">
              <a:solidFill>
                <a:schemeClr val="tx1"/>
              </a:solidFill>
              <a:effectLst/>
              <a:latin typeface="+mn-lt"/>
              <a:ea typeface="+mn-ea"/>
              <a:cs typeface="+mn-cs"/>
            </a:rPr>
            <a:t> users to convert </a:t>
          </a:r>
          <a:r>
            <a:rPr lang="en-US" sz="1100" b="0">
              <a:solidFill>
                <a:schemeClr val="tx1"/>
              </a:solidFill>
              <a:effectLst/>
              <a:latin typeface="+mn-lt"/>
              <a:ea typeface="+mn-ea"/>
              <a:cs typeface="+mn-cs"/>
            </a:rPr>
            <a:t>hydrogen quantities from one standard measure</a:t>
          </a:r>
          <a:r>
            <a:rPr lang="en-US" sz="1100" b="0" baseline="0">
              <a:solidFill>
                <a:schemeClr val="tx1"/>
              </a:solidFill>
              <a:effectLst/>
              <a:latin typeface="+mn-lt"/>
              <a:ea typeface="+mn-ea"/>
              <a:cs typeface="+mn-cs"/>
            </a:rPr>
            <a:t> </a:t>
          </a:r>
          <a:r>
            <a:rPr lang="en-US" sz="1100" b="0">
              <a:solidFill>
                <a:schemeClr val="tx1"/>
              </a:solidFill>
              <a:effectLst/>
              <a:latin typeface="+mn-lt"/>
              <a:ea typeface="+mn-ea"/>
              <a:cs typeface="+mn-cs"/>
            </a:rPr>
            <a:t>to another whether it's mass, volume, or energy content. The calculator also accounts for different periods of time and units of measurement.</a:t>
          </a:r>
        </a:p>
        <a:p>
          <a:endParaRPr lang="en-US">
            <a:effectLst/>
          </a:endParaRPr>
        </a:p>
        <a:p>
          <a:r>
            <a:rPr lang="en-US" sz="1100" b="1" baseline="0">
              <a:solidFill>
                <a:schemeClr val="tx1"/>
              </a:solidFill>
              <a:effectLst/>
              <a:latin typeface="+mn-lt"/>
              <a:ea typeface="+mn-ea"/>
              <a:cs typeface="+mn-cs"/>
            </a:rPr>
            <a:t>The hydrogen calculator is organized into four tables:</a:t>
          </a:r>
          <a:endParaRPr lang="en-US">
            <a:effectLst/>
          </a:endParaRPr>
        </a:p>
        <a:p>
          <a:r>
            <a:rPr lang="en-US" sz="1100" b="0" baseline="0">
              <a:solidFill>
                <a:schemeClr val="tx1"/>
              </a:solidFill>
              <a:effectLst/>
              <a:latin typeface="+mn-lt"/>
              <a:ea typeface="+mn-ea"/>
              <a:cs typeface="+mn-cs"/>
            </a:rPr>
            <a:t>Table A: Hydrogen Conversion Calculation</a:t>
          </a:r>
          <a:endParaRPr lang="en-US">
            <a:effectLst/>
          </a:endParaRPr>
        </a:p>
        <a:p>
          <a:pPr lvl="1"/>
          <a:r>
            <a:rPr lang="en-US" sz="1100" b="0" baseline="0">
              <a:solidFill>
                <a:schemeClr val="tx1"/>
              </a:solidFill>
              <a:effectLst/>
              <a:latin typeface="+mn-lt"/>
              <a:ea typeface="+mn-ea"/>
              <a:cs typeface="+mn-cs"/>
            </a:rPr>
            <a:t>This table is where inputs and outputs are displayed. The blue cells on the table represent inputs. Cell C7 is where users will input the value to be converted. The other blue cells in row 7 are inputs that are choosable from a dropdown list. Users must specify the input and output units including the factors, units, and period based on Tables B, C, and D. The white cells represent the calculations that will be used to switch from the input factor, unit, and period to the output factor, unit, and period. The answer is displayed in the green cell (M7). </a:t>
          </a:r>
        </a:p>
        <a:p>
          <a:endParaRPr lang="en-US">
            <a:effectLst/>
          </a:endParaRPr>
        </a:p>
        <a:p>
          <a:r>
            <a:rPr lang="en-US" sz="1100" b="0" baseline="0">
              <a:solidFill>
                <a:schemeClr val="tx1"/>
              </a:solidFill>
              <a:effectLst/>
              <a:latin typeface="+mn-lt"/>
              <a:ea typeface="+mn-ea"/>
              <a:cs typeface="+mn-cs"/>
            </a:rPr>
            <a:t>Table B: Hydrogen Unit Conversion Table</a:t>
          </a:r>
          <a:endParaRPr lang="en-US">
            <a:effectLst/>
          </a:endParaRPr>
        </a:p>
        <a:p>
          <a:pPr lvl="1"/>
          <a:r>
            <a:rPr lang="en-US" sz="1100" b="0" baseline="0">
              <a:solidFill>
                <a:schemeClr val="tx1"/>
              </a:solidFill>
              <a:effectLst/>
              <a:latin typeface="+mn-lt"/>
              <a:ea typeface="+mn-ea"/>
              <a:cs typeface="+mn-cs"/>
            </a:rPr>
            <a:t>The hydrogen conversion table includes is a cross reference of conversions between measures of mass, volume (gas/liquid), and energy content. The energy content of a volume of </a:t>
          </a:r>
          <a:r>
            <a:rPr lang="en-US" sz="1100" b="0">
              <a:solidFill>
                <a:schemeClr val="tx1"/>
              </a:solidFill>
              <a:effectLst/>
              <a:latin typeface="+mn-lt"/>
              <a:ea typeface="+mn-ea"/>
              <a:cs typeface="+mn-cs"/>
            </a:rPr>
            <a:t>H</a:t>
          </a:r>
          <a:r>
            <a:rPr lang="en-US" sz="1100" b="0" baseline="-25000">
              <a:solidFill>
                <a:schemeClr val="tx1"/>
              </a:solidFill>
              <a:effectLst/>
              <a:latin typeface="+mn-lt"/>
              <a:ea typeface="+mn-ea"/>
              <a:cs typeface="+mn-cs"/>
            </a:rPr>
            <a:t>2</a:t>
          </a:r>
          <a:r>
            <a:rPr lang="en-US" sz="1100" b="0" baseline="0">
              <a:solidFill>
                <a:schemeClr val="tx1"/>
              </a:solidFill>
              <a:effectLst/>
              <a:latin typeface="+mn-lt"/>
              <a:ea typeface="+mn-ea"/>
              <a:cs typeface="+mn-cs"/>
            </a:rPr>
            <a:t> may vary between a lower heating value (LHV) and higher heating value (HHV). LHV is most commonly used when referring to BTU content of </a:t>
          </a:r>
          <a:r>
            <a:rPr lang="en-US" sz="1100" b="0">
              <a:solidFill>
                <a:schemeClr val="tx1"/>
              </a:solidFill>
              <a:effectLst/>
              <a:latin typeface="+mn-lt"/>
              <a:ea typeface="+mn-ea"/>
              <a:cs typeface="+mn-cs"/>
            </a:rPr>
            <a:t>H</a:t>
          </a:r>
          <a:r>
            <a:rPr lang="en-US" sz="1100" b="0" baseline="-25000">
              <a:solidFill>
                <a:schemeClr val="tx1"/>
              </a:solidFill>
              <a:effectLst/>
              <a:latin typeface="+mn-lt"/>
              <a:ea typeface="+mn-ea"/>
              <a:cs typeface="+mn-cs"/>
            </a:rPr>
            <a:t>2</a:t>
          </a:r>
          <a:r>
            <a:rPr lang="en-US" sz="1100" b="0" baseline="0">
              <a:solidFill>
                <a:schemeClr val="tx1"/>
              </a:solidFill>
              <a:effectLst/>
              <a:latin typeface="+mn-lt"/>
              <a:ea typeface="+mn-ea"/>
              <a:cs typeface="+mn-cs"/>
            </a:rPr>
            <a:t>. HHV tends to be used when its anticipated that the </a:t>
          </a:r>
          <a:r>
            <a:rPr lang="en-US" sz="1100" b="0">
              <a:solidFill>
                <a:schemeClr val="tx1"/>
              </a:solidFill>
              <a:effectLst/>
              <a:latin typeface="+mn-lt"/>
              <a:ea typeface="+mn-ea"/>
              <a:cs typeface="+mn-cs"/>
            </a:rPr>
            <a:t>H</a:t>
          </a:r>
          <a:r>
            <a:rPr lang="en-US" sz="1100" b="0" baseline="-25000">
              <a:solidFill>
                <a:schemeClr val="tx1"/>
              </a:solidFill>
              <a:effectLst/>
              <a:latin typeface="+mn-lt"/>
              <a:ea typeface="+mn-ea"/>
              <a:cs typeface="+mn-cs"/>
            </a:rPr>
            <a:t>2 </a:t>
          </a:r>
          <a:r>
            <a:rPr lang="en-US" sz="1100" b="0" baseline="0">
              <a:solidFill>
                <a:schemeClr val="tx1"/>
              </a:solidFill>
              <a:effectLst/>
              <a:latin typeface="+mn-lt"/>
              <a:ea typeface="+mn-ea"/>
              <a:cs typeface="+mn-cs"/>
            </a:rPr>
            <a:t> will end up in a furnace. Under the measurement mass, note that we are only including metric tons in our conversion which are distinct from short tons. </a:t>
          </a:r>
        </a:p>
        <a:p>
          <a:endParaRPr lang="en-US">
            <a:effectLst/>
          </a:endParaRPr>
        </a:p>
        <a:p>
          <a:r>
            <a:rPr lang="en-US" sz="1100" b="0" baseline="0">
              <a:solidFill>
                <a:schemeClr val="tx1"/>
              </a:solidFill>
              <a:effectLst/>
              <a:latin typeface="+mn-lt"/>
              <a:ea typeface="+mn-ea"/>
              <a:cs typeface="+mn-cs"/>
            </a:rPr>
            <a:t>Table C: Factor</a:t>
          </a:r>
          <a:endParaRPr lang="en-US">
            <a:effectLst/>
          </a:endParaRPr>
        </a:p>
        <a:p>
          <a:pPr lvl="1"/>
          <a:r>
            <a:rPr lang="en-US" sz="1100" b="0" baseline="0">
              <a:solidFill>
                <a:schemeClr val="tx1"/>
              </a:solidFill>
              <a:effectLst/>
              <a:latin typeface="+mn-lt"/>
              <a:ea typeface="+mn-ea"/>
              <a:cs typeface="+mn-cs"/>
            </a:rPr>
            <a:t>Table C, factors, converts between factors of 1,000 from a base of 1 to thousands (M), millions (MM), and billions (B) of units. </a:t>
          </a:r>
          <a:endParaRPr lang="en-US">
            <a:effectLst/>
          </a:endParaRP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Table D: Time Period</a:t>
          </a:r>
          <a:endParaRPr lang="en-US">
            <a:effectLst/>
          </a:endParaRPr>
        </a:p>
        <a:p>
          <a:pPr lvl="1"/>
          <a:r>
            <a:rPr lang="en-US" sz="1100" b="0" baseline="0">
              <a:solidFill>
                <a:schemeClr val="tx1"/>
              </a:solidFill>
              <a:effectLst/>
              <a:latin typeface="+mn-lt"/>
              <a:ea typeface="+mn-ea"/>
              <a:cs typeface="+mn-cs"/>
            </a:rPr>
            <a:t>Table D, converts between periods of time: days (d), months (m), quarters (q), and years (a).</a:t>
          </a:r>
          <a:endParaRPr lang="en-US" sz="1100">
            <a:solidFill>
              <a:schemeClr val="tx1"/>
            </a:solidFill>
            <a:effectLst/>
            <a:latin typeface="+mn-lt"/>
            <a:ea typeface="+mn-ea"/>
            <a:cs typeface="+mn-cs"/>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DA07DF5-1CA4-4268-8A1C-E3B038065EF4}" name="Table1" displayName="Table1" ref="B11:M22" totalsRowShown="0" headerRowDxfId="36" dataDxfId="34" headerRowBorderDxfId="35" tableBorderDxfId="33" totalsRowBorderDxfId="32">
  <autoFilter ref="B11:M22" xr:uid="{3DA07DF5-1CA4-4268-8A1C-E3B038065EF4}"/>
  <tableColumns count="12">
    <tableColumn id="1" xr3:uid="{457BD6C3-1BE8-4861-9163-77E90570ABD8}" name="Units" dataDxfId="31"/>
    <tableColumn id="17" xr3:uid="{D4B6FB72-9495-4CE9-AC29-83A28A8A0594}" name="lb" dataDxfId="10" dataCellStyle="Comma"/>
    <tableColumn id="2" xr3:uid="{390CB124-6BAB-48A6-9E7D-AE496F09B073}" name="kg" dataDxfId="9" dataCellStyle="Comma"/>
    <tableColumn id="7" xr3:uid="{D8ED3B68-9502-43CB-8AB8-62EA2E824399}" name="ton" dataDxfId="8" dataCellStyle="Comma"/>
    <tableColumn id="3" xr3:uid="{50659AD1-4DE7-4458-B403-28DCBC858E78}" name="scf" dataDxfId="7" dataCellStyle="Comma"/>
    <tableColumn id="4" xr3:uid="{C62093B6-3F8F-481A-AF1A-A39AE614C80F}" name="nm3" dataDxfId="6" dataCellStyle="Comma"/>
    <tableColumn id="14" xr3:uid="{4ADAE2A8-389F-4A8B-BE88-DEDC47CCADEB}" name="gal" dataDxfId="5" dataCellStyle="Comma"/>
    <tableColumn id="5" xr3:uid="{16A8F61E-43A3-425C-AC34-E15015B806BE}" name="l" dataDxfId="4" dataCellStyle="Comma"/>
    <tableColumn id="6" xr3:uid="{CEBBBF20-D788-4BDD-99DF-62A6C686A5FC}" name="btu (lhv)" dataDxfId="3" dataCellStyle="Comma"/>
    <tableColumn id="8" xr3:uid="{AF8EA64B-A5E5-4B8B-B741-2518DDA19FC3}" name="btu (hhv)" dataDxfId="2" dataCellStyle="Comma"/>
    <tableColumn id="9" xr3:uid="{59D72631-4D5E-4A8E-AA4E-5039C213E9D4}" name="mj (lhv)" dataDxfId="1" dataCellStyle="Comma"/>
    <tableColumn id="10" xr3:uid="{A5057330-6CDE-4DC9-A347-E855A3839ECF}" name="mj (hhv)" dataDxfId="0"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1432C6F-84ED-4E5D-AA77-85F3E93033C5}" name="Table15" displayName="Table15" ref="I25:M29" totalsRowShown="0" headerRowDxfId="30" dataDxfId="28" headerRowBorderDxfId="29" tableBorderDxfId="27" totalsRowBorderDxfId="26">
  <autoFilter ref="I25:M29" xr:uid="{D8DD6427-B23A-4AB9-B6AD-273AF9268D2F}"/>
  <tableColumns count="5">
    <tableColumn id="1" xr3:uid="{DDB639A3-B606-4AE2-857D-F11F2F406217}" name="Time Period" dataDxfId="25"/>
    <tableColumn id="2" xr3:uid="{3ADABC00-931D-4A08-B0F1-82E1482CA4A8}" name="Day (d)" dataDxfId="24">
      <calculatedColumnFormula>M26/$M$26</calculatedColumnFormula>
    </tableColumn>
    <tableColumn id="3" xr3:uid="{A8E2551A-81A4-4A08-B2CE-36A52F9E79D4}" name="Month (m)" dataDxfId="23">
      <calculatedColumnFormula>M26/$M$27</calculatedColumnFormula>
    </tableColumn>
    <tableColumn id="5" xr3:uid="{F638377B-265A-45D2-A218-932B77689D90}" name="Quarter (q)" dataDxfId="22">
      <calculatedColumnFormula>M26/$M$28</calculatedColumnFormula>
    </tableColumn>
    <tableColumn id="4" xr3:uid="{A57BCB68-C180-403D-8BE9-BB6F4ACCC660}" name="Year (a)" dataDxfId="21"/>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EF772A3-0ECF-45C1-8541-E9D7B3C1F4A0}" name="Table1517" displayName="Table1517" ref="B25:F29" totalsRowShown="0" headerRowDxfId="20" dataDxfId="18" headerRowBorderDxfId="19" tableBorderDxfId="17" totalsRowBorderDxfId="16">
  <autoFilter ref="B25:F29" xr:uid="{CEF772A3-0ECF-45C1-8541-E9D7B3C1F4A0}"/>
  <tableColumns count="5">
    <tableColumn id="1" xr3:uid="{B5F07533-DE50-4456-B9E5-39994ABB31E9}" name="Factor" dataDxfId="15"/>
    <tableColumn id="2" xr3:uid="{455723E9-4A60-4A9D-B2D1-4B20C8EA6028}" name="Base" dataDxfId="14" dataCellStyle="Comma"/>
    <tableColumn id="3" xr3:uid="{A882AE61-5379-46C3-954B-0E1ED968BE36}" name="Thousand (M)" dataDxfId="13"/>
    <tableColumn id="5" xr3:uid="{D345D9AB-EC89-471D-9441-BA387FC7F31B}" name="Million (MM)" dataDxfId="12"/>
    <tableColumn id="4" xr3:uid="{27B3596E-CBFB-49E4-AD1D-740D0EA89A97}" name="Billion (B)" dataDxfId="1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D6427-B23A-4AB9-B6AD-273AF9268D2F}">
  <sheetPr>
    <tabColor rgb="FFCCCCFF"/>
  </sheetPr>
  <dimension ref="A1:AD60"/>
  <sheetViews>
    <sheetView tabSelected="1" zoomScale="85" zoomScaleNormal="85" workbookViewId="0">
      <selection activeCell="B2" sqref="B2:M3"/>
    </sheetView>
  </sheetViews>
  <sheetFormatPr defaultColWidth="15.3984375" defaultRowHeight="15.75"/>
  <cols>
    <col min="1" max="1" width="3" style="7" customWidth="1"/>
    <col min="2" max="16384" width="15.3984375" style="7"/>
  </cols>
  <sheetData>
    <row r="1" spans="1:23">
      <c r="A1" s="6"/>
      <c r="B1" s="6"/>
      <c r="C1" s="6"/>
      <c r="D1" s="6"/>
      <c r="E1" s="6"/>
      <c r="F1" s="6"/>
      <c r="G1" s="6"/>
      <c r="H1" s="6"/>
      <c r="I1" s="6"/>
      <c r="J1" s="6"/>
      <c r="K1" s="6"/>
      <c r="L1" s="6"/>
      <c r="M1" s="6"/>
    </row>
    <row r="2" spans="1:23" ht="15.5" customHeight="1">
      <c r="A2" s="6"/>
      <c r="B2" s="95" t="s">
        <v>11</v>
      </c>
      <c r="C2" s="95"/>
      <c r="D2" s="95"/>
      <c r="E2" s="95"/>
      <c r="F2" s="95"/>
      <c r="G2" s="95"/>
      <c r="H2" s="95"/>
      <c r="I2" s="95"/>
      <c r="J2" s="95"/>
      <c r="K2" s="95"/>
      <c r="L2" s="95"/>
      <c r="M2" s="95"/>
      <c r="N2" s="3"/>
      <c r="O2" s="3"/>
      <c r="P2" s="4"/>
      <c r="Q2" s="4"/>
      <c r="R2" s="5"/>
      <c r="S2" s="5"/>
      <c r="T2" s="5"/>
      <c r="U2" s="6"/>
    </row>
    <row r="3" spans="1:23">
      <c r="A3" s="6"/>
      <c r="B3" s="95"/>
      <c r="C3" s="95"/>
      <c r="D3" s="95"/>
      <c r="E3" s="95"/>
      <c r="F3" s="95"/>
      <c r="G3" s="95"/>
      <c r="H3" s="95"/>
      <c r="I3" s="95"/>
      <c r="J3" s="95"/>
      <c r="K3" s="95"/>
      <c r="L3" s="95"/>
      <c r="M3" s="95"/>
      <c r="N3" s="3"/>
      <c r="O3" s="3"/>
      <c r="P3" s="8"/>
      <c r="Q3" s="4"/>
      <c r="R3" s="5"/>
      <c r="S3" s="5"/>
      <c r="T3" s="5"/>
      <c r="U3" s="6"/>
      <c r="V3" s="2"/>
      <c r="W3" s="1"/>
    </row>
    <row r="4" spans="1:23" ht="17" customHeight="1">
      <c r="A4" s="6"/>
      <c r="B4" s="48" t="s">
        <v>10</v>
      </c>
      <c r="C4" s="48"/>
      <c r="D4" s="48"/>
      <c r="E4" s="48"/>
      <c r="F4" s="48"/>
      <c r="G4" s="48"/>
      <c r="H4" s="48"/>
      <c r="I4" s="48"/>
      <c r="J4" s="48"/>
      <c r="K4" s="48"/>
      <c r="L4" s="48"/>
      <c r="M4" s="48"/>
      <c r="N4" s="5"/>
      <c r="O4" s="5"/>
      <c r="P4" s="9"/>
      <c r="Q4" s="4"/>
      <c r="R4" s="5"/>
      <c r="S4" s="5"/>
      <c r="T4" s="5"/>
      <c r="U4" s="6"/>
    </row>
    <row r="5" spans="1:23" ht="17" customHeight="1">
      <c r="A5" s="6"/>
      <c r="B5" s="48"/>
      <c r="C5" s="48"/>
      <c r="D5" s="48"/>
      <c r="E5" s="48"/>
      <c r="F5" s="48"/>
      <c r="G5" s="48"/>
      <c r="H5" s="48"/>
      <c r="I5" s="48"/>
      <c r="J5" s="48"/>
      <c r="K5" s="48"/>
      <c r="L5" s="48"/>
      <c r="M5" s="48"/>
      <c r="N5" s="5"/>
      <c r="O5" s="5"/>
      <c r="P5" s="9"/>
      <c r="Q5" s="4"/>
      <c r="R5" s="5"/>
      <c r="S5" s="5"/>
      <c r="T5" s="5"/>
      <c r="U5" s="6"/>
    </row>
    <row r="6" spans="1:23" ht="31.5">
      <c r="A6" s="6"/>
      <c r="B6" s="87"/>
      <c r="C6" s="10" t="s">
        <v>8</v>
      </c>
      <c r="D6" s="10" t="s">
        <v>51</v>
      </c>
      <c r="E6" s="10" t="s">
        <v>49</v>
      </c>
      <c r="F6" s="10" t="s">
        <v>50</v>
      </c>
      <c r="G6" s="10" t="s">
        <v>46</v>
      </c>
      <c r="H6" s="10" t="s">
        <v>47</v>
      </c>
      <c r="I6" s="10" t="s">
        <v>48</v>
      </c>
      <c r="J6" s="10" t="s">
        <v>52</v>
      </c>
      <c r="K6" s="10" t="s">
        <v>53</v>
      </c>
      <c r="L6" s="10" t="s">
        <v>54</v>
      </c>
      <c r="M6" s="10" t="s">
        <v>9</v>
      </c>
      <c r="N6" s="5"/>
      <c r="O6" s="5"/>
      <c r="P6" s="5"/>
      <c r="Q6" s="4"/>
      <c r="R6" s="5"/>
      <c r="S6" s="5"/>
      <c r="T6" s="5"/>
      <c r="U6" s="6"/>
    </row>
    <row r="7" spans="1:23" ht="38.25">
      <c r="A7" s="6"/>
      <c r="B7" s="88" t="s">
        <v>55</v>
      </c>
      <c r="C7" s="90">
        <v>1</v>
      </c>
      <c r="D7" s="89" t="s">
        <v>12</v>
      </c>
      <c r="E7" s="89" t="s">
        <v>21</v>
      </c>
      <c r="F7" s="89" t="s">
        <v>13</v>
      </c>
      <c r="G7" s="91">
        <f>INDEX(Table1517[#All],MATCH(D7,Table1517[[#All],[Factor]],0),MATCH(J7,Table1517[#Headers],0))</f>
        <v>1000</v>
      </c>
      <c r="H7" s="92">
        <f>INDEX(Table1[#All],MATCH(E7,Table1[[#All],[Units]],0),MATCH(K7,Table1[#Headers],0))</f>
        <v>2.362E-6</v>
      </c>
      <c r="I7" s="93">
        <f>INDEX(Table15[#All],MATCH(F7,Table15[[#All],[Time Period]],0),MATCH(L7,Table15[#Headers],0))</f>
        <v>365</v>
      </c>
      <c r="J7" s="89" t="s">
        <v>4</v>
      </c>
      <c r="K7" s="89" t="s">
        <v>20</v>
      </c>
      <c r="L7" s="89" t="s">
        <v>15</v>
      </c>
      <c r="M7" s="94">
        <f>(C7*I7*G7*H7)</f>
        <v>0.86212999999999995</v>
      </c>
      <c r="N7" s="5"/>
      <c r="O7" s="11"/>
      <c r="P7" s="5"/>
      <c r="Q7" s="5"/>
      <c r="R7" s="5"/>
      <c r="S7" s="5"/>
      <c r="T7" s="5"/>
      <c r="U7" s="6"/>
    </row>
    <row r="8" spans="1:23">
      <c r="A8" s="6"/>
      <c r="B8" s="5"/>
      <c r="C8" s="5"/>
      <c r="D8" s="5"/>
      <c r="E8" s="5"/>
      <c r="F8" s="5"/>
      <c r="G8" s="5"/>
      <c r="H8" s="5"/>
      <c r="I8" s="5"/>
      <c r="J8" s="5"/>
      <c r="K8" s="5"/>
      <c r="L8" s="5"/>
      <c r="M8" s="5"/>
      <c r="N8" s="5"/>
      <c r="O8" s="5"/>
      <c r="P8" s="5"/>
      <c r="Q8" s="5"/>
      <c r="R8" s="5"/>
      <c r="S8" s="5"/>
      <c r="T8" s="5"/>
      <c r="U8" s="6"/>
    </row>
    <row r="9" spans="1:23">
      <c r="A9" s="6"/>
      <c r="B9" s="47" t="s">
        <v>17</v>
      </c>
      <c r="C9" s="47"/>
      <c r="D9" s="47"/>
      <c r="E9" s="47"/>
      <c r="F9" s="47"/>
      <c r="G9" s="47"/>
      <c r="H9" s="47"/>
      <c r="I9" s="47"/>
      <c r="J9" s="47"/>
      <c r="K9" s="47"/>
      <c r="L9" s="47"/>
      <c r="M9" s="47"/>
      <c r="N9" s="5"/>
      <c r="O9" s="5"/>
      <c r="P9" s="5"/>
      <c r="Q9" s="5"/>
      <c r="R9" s="5"/>
      <c r="S9" s="5"/>
      <c r="T9" s="5"/>
      <c r="U9" s="6"/>
    </row>
    <row r="10" spans="1:23">
      <c r="A10" s="6"/>
      <c r="B10" s="83" t="s">
        <v>30</v>
      </c>
      <c r="C10" s="84" t="s">
        <v>31</v>
      </c>
      <c r="D10" s="85"/>
      <c r="E10" s="86"/>
      <c r="F10" s="84" t="s">
        <v>28</v>
      </c>
      <c r="G10" s="86"/>
      <c r="H10" s="84" t="s">
        <v>27</v>
      </c>
      <c r="I10" s="86"/>
      <c r="J10" s="84" t="s">
        <v>29</v>
      </c>
      <c r="K10" s="85"/>
      <c r="L10" s="85"/>
      <c r="M10" s="86"/>
      <c r="N10" s="5"/>
      <c r="O10" s="5"/>
      <c r="P10" s="5"/>
      <c r="Q10" s="5"/>
      <c r="R10" s="5"/>
      <c r="S10" s="5"/>
      <c r="T10" s="5"/>
      <c r="U10" s="6"/>
    </row>
    <row r="11" spans="1:23">
      <c r="A11" s="6"/>
      <c r="B11" s="55" t="s">
        <v>0</v>
      </c>
      <c r="C11" s="58" t="s">
        <v>18</v>
      </c>
      <c r="D11" s="34" t="s">
        <v>19</v>
      </c>
      <c r="E11" s="59" t="s">
        <v>20</v>
      </c>
      <c r="F11" s="58" t="s">
        <v>21</v>
      </c>
      <c r="G11" s="59" t="s">
        <v>22</v>
      </c>
      <c r="H11" s="58" t="s">
        <v>23</v>
      </c>
      <c r="I11" s="59" t="s">
        <v>24</v>
      </c>
      <c r="J11" s="58" t="s">
        <v>25</v>
      </c>
      <c r="K11" s="34" t="s">
        <v>26</v>
      </c>
      <c r="L11" s="34" t="s">
        <v>44</v>
      </c>
      <c r="M11" s="59" t="s">
        <v>45</v>
      </c>
      <c r="N11" s="5"/>
      <c r="O11" s="5"/>
      <c r="P11" s="5"/>
      <c r="Q11" s="5"/>
      <c r="R11" s="5"/>
      <c r="S11" s="5"/>
      <c r="T11" s="5"/>
      <c r="U11" s="5"/>
      <c r="V11" s="6"/>
    </row>
    <row r="12" spans="1:23">
      <c r="A12" s="6"/>
      <c r="B12" s="56" t="s">
        <v>18</v>
      </c>
      <c r="C12" s="60">
        <v>1</v>
      </c>
      <c r="D12" s="24">
        <v>0.453592</v>
      </c>
      <c r="E12" s="61">
        <v>4.53592E-4</v>
      </c>
      <c r="F12" s="74">
        <v>192</v>
      </c>
      <c r="G12" s="63">
        <v>5.0469999999999997</v>
      </c>
      <c r="H12" s="66">
        <v>1.6928000000000001</v>
      </c>
      <c r="I12" s="61">
        <v>6.4089999999999998</v>
      </c>
      <c r="J12" s="64">
        <v>51585</v>
      </c>
      <c r="K12" s="32">
        <v>61013</v>
      </c>
      <c r="L12" s="44">
        <v>54.425056156370999</v>
      </c>
      <c r="M12" s="77">
        <v>64.372122734683799</v>
      </c>
      <c r="N12" s="11"/>
      <c r="O12" s="11"/>
      <c r="P12" s="11"/>
      <c r="Q12" s="39"/>
      <c r="R12" s="40"/>
      <c r="S12" s="39"/>
      <c r="T12" s="39"/>
      <c r="U12" s="39"/>
      <c r="V12" s="6"/>
    </row>
    <row r="13" spans="1:23">
      <c r="A13" s="6"/>
      <c r="B13" s="56" t="s">
        <v>19</v>
      </c>
      <c r="C13" s="62">
        <v>2.2046220000000001</v>
      </c>
      <c r="D13" s="41">
        <v>1</v>
      </c>
      <c r="E13" s="63">
        <v>1E-3</v>
      </c>
      <c r="F13" s="74">
        <v>423.3</v>
      </c>
      <c r="G13" s="63">
        <v>11.125999999999999</v>
      </c>
      <c r="H13" s="62">
        <v>3.7319841216000005</v>
      </c>
      <c r="I13" s="63">
        <v>14.129440000000001</v>
      </c>
      <c r="J13" s="64">
        <v>113725</v>
      </c>
      <c r="K13" s="32">
        <v>134510</v>
      </c>
      <c r="L13" s="44">
        <v>119.986226836935</v>
      </c>
      <c r="M13" s="77">
        <v>141.91556273322601</v>
      </c>
      <c r="N13" s="11"/>
      <c r="O13" s="11"/>
      <c r="P13" s="11"/>
      <c r="Q13" s="39"/>
      <c r="R13" s="40"/>
      <c r="S13" s="39"/>
      <c r="T13" s="39"/>
      <c r="U13" s="39"/>
      <c r="V13" s="6"/>
    </row>
    <row r="14" spans="1:23">
      <c r="A14" s="6"/>
      <c r="B14" s="56" t="s">
        <v>20</v>
      </c>
      <c r="C14" s="64">
        <v>2204.6220000000003</v>
      </c>
      <c r="D14" s="32">
        <v>1000</v>
      </c>
      <c r="E14" s="65">
        <v>1</v>
      </c>
      <c r="F14" s="64">
        <v>423300</v>
      </c>
      <c r="G14" s="75">
        <v>11126</v>
      </c>
      <c r="H14" s="64">
        <v>3731.9841216000004</v>
      </c>
      <c r="I14" s="75">
        <v>14129.44</v>
      </c>
      <c r="J14" s="64">
        <v>113725000</v>
      </c>
      <c r="K14" s="32">
        <v>134510000</v>
      </c>
      <c r="L14" s="32">
        <v>119986.22683693501</v>
      </c>
      <c r="M14" s="75">
        <v>141915.56273322599</v>
      </c>
      <c r="N14" s="11"/>
      <c r="O14" s="11"/>
      <c r="P14" s="11"/>
      <c r="Q14" s="39"/>
      <c r="R14" s="40"/>
      <c r="S14" s="39"/>
      <c r="T14" s="39"/>
      <c r="U14" s="39"/>
      <c r="V14" s="6"/>
    </row>
    <row r="15" spans="1:23">
      <c r="A15" s="6"/>
      <c r="B15" s="56" t="s">
        <v>21</v>
      </c>
      <c r="C15" s="66">
        <v>5.208E-3</v>
      </c>
      <c r="D15" s="24">
        <v>2.362E-3</v>
      </c>
      <c r="E15" s="67">
        <v>2.362E-6</v>
      </c>
      <c r="F15" s="60">
        <v>1</v>
      </c>
      <c r="G15" s="61">
        <v>2.6280000000000001E-2</v>
      </c>
      <c r="H15" s="66">
        <v>8.8179999999999994E-3</v>
      </c>
      <c r="I15" s="61">
        <v>3.3381000000000001E-2</v>
      </c>
      <c r="J15" s="74">
        <v>268.671875</v>
      </c>
      <c r="K15" s="31">
        <v>317.77604166666669</v>
      </c>
      <c r="L15" s="44">
        <v>0.2834638341477656</v>
      </c>
      <c r="M15" s="77">
        <v>0.33527147257647816</v>
      </c>
      <c r="N15" s="11"/>
      <c r="O15" s="11"/>
      <c r="P15" s="11"/>
      <c r="Q15" s="39"/>
      <c r="R15" s="40"/>
      <c r="S15" s="39"/>
      <c r="T15" s="39"/>
      <c r="U15" s="39"/>
      <c r="V15" s="6"/>
    </row>
    <row r="16" spans="1:23">
      <c r="A16" s="6"/>
      <c r="B16" s="56" t="s">
        <v>22</v>
      </c>
      <c r="C16" s="66">
        <v>0.19814999999999999</v>
      </c>
      <c r="D16" s="24">
        <v>8.9880000000000002E-2</v>
      </c>
      <c r="E16" s="61">
        <v>8.988E-5</v>
      </c>
      <c r="F16" s="66">
        <v>38.04</v>
      </c>
      <c r="G16" s="65">
        <v>1</v>
      </c>
      <c r="H16" s="66">
        <v>0.33550000000000002</v>
      </c>
      <c r="I16" s="61">
        <v>1.2699</v>
      </c>
      <c r="J16" s="64">
        <v>10220.923320784625</v>
      </c>
      <c r="K16" s="32">
        <v>12088.963740836141</v>
      </c>
      <c r="L16" s="44">
        <v>10.783644968569646</v>
      </c>
      <c r="M16" s="77">
        <v>12.754531946638361</v>
      </c>
      <c r="N16" s="11"/>
      <c r="O16" s="11"/>
      <c r="P16" s="11"/>
      <c r="Q16" s="39"/>
      <c r="R16" s="40"/>
      <c r="S16" s="39"/>
      <c r="T16" s="39"/>
      <c r="U16" s="39"/>
      <c r="V16" s="6"/>
    </row>
    <row r="17" spans="1:26">
      <c r="A17" s="6"/>
      <c r="B17" s="56" t="s">
        <v>23</v>
      </c>
      <c r="C17" s="62">
        <v>0.59060000000000001</v>
      </c>
      <c r="D17" s="35">
        <v>0.26790000000000003</v>
      </c>
      <c r="E17" s="67">
        <v>2.6790000000000001E-4</v>
      </c>
      <c r="F17" s="74">
        <v>113.4</v>
      </c>
      <c r="G17" s="63">
        <v>2.9809999999999999</v>
      </c>
      <c r="H17" s="60">
        <v>1</v>
      </c>
      <c r="I17" s="63">
        <v>3.785412</v>
      </c>
      <c r="J17" s="64">
        <v>30468.572419258966</v>
      </c>
      <c r="K17" s="32">
        <v>36037.200911432534</v>
      </c>
      <c r="L17" s="44">
        <v>32.14604565130611</v>
      </c>
      <c r="M17" s="77">
        <v>38.021259732928947</v>
      </c>
      <c r="N17" s="11"/>
      <c r="O17" s="11"/>
      <c r="P17" s="11"/>
      <c r="Q17" s="39"/>
      <c r="R17" s="40"/>
      <c r="S17" s="39"/>
      <c r="T17" s="39"/>
      <c r="U17" s="39"/>
    </row>
    <row r="18" spans="1:26">
      <c r="A18" s="6"/>
      <c r="B18" s="56" t="s">
        <v>24</v>
      </c>
      <c r="C18" s="66">
        <v>0.15604000000000001</v>
      </c>
      <c r="D18" s="24">
        <v>7.0779999999999996E-2</v>
      </c>
      <c r="E18" s="61">
        <v>7.0779999999999997E-5</v>
      </c>
      <c r="F18" s="76">
        <v>29.96</v>
      </c>
      <c r="G18" s="61">
        <v>0.78746357980943382</v>
      </c>
      <c r="H18" s="66">
        <v>0.26417200000000002</v>
      </c>
      <c r="I18" s="65">
        <v>1</v>
      </c>
      <c r="J18" s="64">
        <v>8048.8375721641441</v>
      </c>
      <c r="K18" s="32">
        <v>9519.893899204244</v>
      </c>
      <c r="L18" s="44">
        <v>8.4919731871385551</v>
      </c>
      <c r="M18" s="77">
        <v>10.044019774486474</v>
      </c>
      <c r="N18" s="11"/>
      <c r="O18" s="11"/>
      <c r="P18" s="11"/>
      <c r="Q18" s="39"/>
      <c r="R18" s="40"/>
      <c r="S18" s="39"/>
      <c r="T18" s="39"/>
      <c r="U18" s="39"/>
    </row>
    <row r="19" spans="1:26">
      <c r="A19" s="6"/>
      <c r="B19" s="56" t="s">
        <v>25</v>
      </c>
      <c r="C19" s="68">
        <v>1.938548027527382E-5</v>
      </c>
      <c r="D19" s="33">
        <v>8.7930987690220023E-6</v>
      </c>
      <c r="E19" s="67">
        <v>8.7930987690220031E-9</v>
      </c>
      <c r="F19" s="68">
        <v>3.7220122128525735E-3</v>
      </c>
      <c r="G19" s="67">
        <v>9.7838518949306969E-5</v>
      </c>
      <c r="H19" s="68">
        <v>3.2815741009983527E-5</v>
      </c>
      <c r="I19" s="67">
        <v>1.2424154308422991E-4</v>
      </c>
      <c r="J19" s="60">
        <v>1</v>
      </c>
      <c r="K19" s="31">
        <v>1.1827663080352815</v>
      </c>
      <c r="L19" s="44">
        <v>1.0550558526E-3</v>
      </c>
      <c r="M19" s="77">
        <v>1.2478845155507181E-3</v>
      </c>
      <c r="N19" s="11"/>
      <c r="O19" s="11"/>
      <c r="P19" s="11"/>
      <c r="Q19" s="39"/>
      <c r="R19" s="40"/>
      <c r="S19" s="39"/>
      <c r="T19" s="39"/>
      <c r="U19" s="39"/>
    </row>
    <row r="20" spans="1:26">
      <c r="A20" s="6"/>
      <c r="B20" s="56" t="s">
        <v>26</v>
      </c>
      <c r="C20" s="69">
        <v>1.6389949682854473E-5</v>
      </c>
      <c r="D20" s="37">
        <v>7.4343500565453262E-6</v>
      </c>
      <c r="E20" s="70">
        <v>7.4343500565453268E-9</v>
      </c>
      <c r="F20" s="69">
        <v>3.1468703391080589E-3</v>
      </c>
      <c r="G20" s="70">
        <v>8.2720076049366519E-5</v>
      </c>
      <c r="H20" s="69">
        <v>2.7744906823136053E-5</v>
      </c>
      <c r="I20" s="70">
        <v>1.0504318751741432E-4</v>
      </c>
      <c r="J20" s="78">
        <v>0.84547555439004807</v>
      </c>
      <c r="K20" s="41">
        <v>1</v>
      </c>
      <c r="L20" s="44">
        <v>8.9202393188944986E-4</v>
      </c>
      <c r="M20" s="77">
        <v>1.0550558526E-3</v>
      </c>
      <c r="N20" s="11"/>
      <c r="O20" s="11"/>
      <c r="P20" s="11"/>
      <c r="Q20" s="39"/>
      <c r="R20" s="40"/>
      <c r="S20" s="39"/>
      <c r="T20" s="39"/>
      <c r="U20" s="39"/>
    </row>
    <row r="21" spans="1:26">
      <c r="A21" s="6"/>
      <c r="B21" s="57" t="s">
        <v>44</v>
      </c>
      <c r="C21" s="69">
        <v>1.8373890090748947E-2</v>
      </c>
      <c r="D21" s="37">
        <v>8.3342495540429957E-3</v>
      </c>
      <c r="E21" s="70">
        <v>8.3342495540429968E-6</v>
      </c>
      <c r="F21" s="69">
        <v>3.5277868974237978</v>
      </c>
      <c r="G21" s="70">
        <v>9.2733023288009933E-2</v>
      </c>
      <c r="H21" s="69">
        <v>3.1103321145619818E-2</v>
      </c>
      <c r="I21" s="70">
        <v>0.11775826159160999</v>
      </c>
      <c r="J21" s="79">
        <v>947.81712033128429</v>
      </c>
      <c r="K21" s="45">
        <v>1121.0461561068653</v>
      </c>
      <c r="L21" s="41">
        <v>1</v>
      </c>
      <c r="M21" s="77">
        <v>1.1827663080352815</v>
      </c>
      <c r="N21" s="11"/>
      <c r="O21" s="11"/>
      <c r="P21" s="11"/>
      <c r="Q21" s="39"/>
      <c r="R21" s="40"/>
      <c r="S21" s="39"/>
      <c r="T21" s="39"/>
      <c r="U21" s="39"/>
    </row>
    <row r="22" spans="1:26" ht="16.149999999999999" thickBot="1">
      <c r="A22" s="6"/>
      <c r="B22" s="57" t="s">
        <v>45</v>
      </c>
      <c r="C22" s="71">
        <v>1.5534674910777773E-2</v>
      </c>
      <c r="D22" s="72">
        <v>7.0464042621295126E-3</v>
      </c>
      <c r="E22" s="73">
        <v>7.0464042621295126E-6</v>
      </c>
      <c r="F22" s="71">
        <v>2.9826575828693329</v>
      </c>
      <c r="G22" s="73">
        <v>7.8403504274695418E-2</v>
      </c>
      <c r="H22" s="71">
        <v>2.6297097688964616E-2</v>
      </c>
      <c r="I22" s="73">
        <v>9.9561731503174752E-2</v>
      </c>
      <c r="J22" s="80">
        <v>801.35620527247158</v>
      </c>
      <c r="K22" s="81">
        <v>947.81712033128429</v>
      </c>
      <c r="L22" s="81">
        <v>0.84547555439004818</v>
      </c>
      <c r="M22" s="82">
        <v>1</v>
      </c>
      <c r="N22" s="11"/>
      <c r="O22" s="11"/>
      <c r="P22" s="11"/>
      <c r="Q22" s="39"/>
      <c r="R22" s="40"/>
      <c r="S22" s="39"/>
      <c r="T22" s="39"/>
      <c r="U22" s="39"/>
    </row>
    <row r="23" spans="1:26">
      <c r="A23" s="6"/>
      <c r="B23" s="5"/>
      <c r="C23" s="5"/>
      <c r="D23" s="5"/>
      <c r="E23" s="5"/>
      <c r="F23" s="5"/>
      <c r="G23" s="5"/>
      <c r="H23" s="5"/>
      <c r="I23" s="5"/>
      <c r="J23" s="5"/>
      <c r="K23" s="5"/>
      <c r="L23" s="5"/>
      <c r="M23" s="5"/>
      <c r="N23" s="5"/>
      <c r="O23" s="5"/>
      <c r="P23" s="5"/>
      <c r="Q23" s="5"/>
      <c r="R23" s="5"/>
      <c r="S23" s="5"/>
      <c r="T23" s="5"/>
      <c r="U23" s="6"/>
    </row>
    <row r="24" spans="1:26">
      <c r="A24" s="6"/>
      <c r="B24" s="47" t="s">
        <v>5</v>
      </c>
      <c r="C24" s="47"/>
      <c r="D24" s="47"/>
      <c r="E24" s="47"/>
      <c r="F24" s="47"/>
      <c r="I24" s="47" t="s">
        <v>6</v>
      </c>
      <c r="J24" s="47"/>
      <c r="K24" s="47"/>
      <c r="L24" s="47"/>
      <c r="M24" s="47"/>
      <c r="N24" s="5"/>
      <c r="O24" s="5"/>
      <c r="P24" s="5"/>
      <c r="Q24" s="5"/>
      <c r="R24" s="5"/>
      <c r="S24" s="5"/>
      <c r="T24" s="13"/>
      <c r="U24" s="5"/>
      <c r="V24" s="6"/>
    </row>
    <row r="25" spans="1:26">
      <c r="A25" s="6"/>
      <c r="B25" s="20" t="s">
        <v>2</v>
      </c>
      <c r="C25" s="20" t="s">
        <v>1</v>
      </c>
      <c r="D25" s="21" t="s">
        <v>3</v>
      </c>
      <c r="E25" s="21" t="s">
        <v>4</v>
      </c>
      <c r="F25" s="20" t="s">
        <v>12</v>
      </c>
      <c r="I25" s="20" t="s">
        <v>7</v>
      </c>
      <c r="J25" s="20" t="s">
        <v>13</v>
      </c>
      <c r="K25" s="20" t="s">
        <v>14</v>
      </c>
      <c r="L25" s="20" t="s">
        <v>16</v>
      </c>
      <c r="M25" s="20" t="s">
        <v>15</v>
      </c>
      <c r="N25" s="5"/>
      <c r="O25" s="5"/>
      <c r="P25" s="5"/>
      <c r="Q25" s="5"/>
      <c r="R25" s="5"/>
      <c r="S25" s="5"/>
      <c r="T25" s="5"/>
      <c r="U25" s="13"/>
      <c r="V25" s="5"/>
      <c r="W25" s="12"/>
      <c r="X25" s="12"/>
      <c r="Y25" s="12"/>
      <c r="Z25" s="12"/>
    </row>
    <row r="26" spans="1:26">
      <c r="A26" s="6"/>
      <c r="B26" s="25" t="s">
        <v>1</v>
      </c>
      <c r="C26" s="17">
        <v>1</v>
      </c>
      <c r="D26" s="18">
        <v>1E-3</v>
      </c>
      <c r="E26" s="18">
        <v>9.9999999999999995E-7</v>
      </c>
      <c r="F26" s="29">
        <f t="shared" ref="F26:F27" si="0">E26/1000</f>
        <v>9.9999999999999986E-10</v>
      </c>
      <c r="I26" s="25" t="s">
        <v>13</v>
      </c>
      <c r="J26" s="18">
        <f>M26/$M$26</f>
        <v>1</v>
      </c>
      <c r="K26" s="17">
        <f>M26/$M$27</f>
        <v>30.416666666666668</v>
      </c>
      <c r="L26" s="17">
        <f>M26/$M$28</f>
        <v>91.25</v>
      </c>
      <c r="M26" s="17">
        <v>365</v>
      </c>
      <c r="N26" s="5"/>
      <c r="O26" s="5"/>
      <c r="P26" s="5"/>
      <c r="Q26" s="5"/>
      <c r="R26" s="5"/>
      <c r="S26" s="5"/>
      <c r="T26" s="5"/>
      <c r="U26" s="13"/>
      <c r="V26" s="13"/>
    </row>
    <row r="27" spans="1:26">
      <c r="A27" s="6"/>
      <c r="B27" s="25" t="s">
        <v>3</v>
      </c>
      <c r="C27" s="17">
        <v>1000</v>
      </c>
      <c r="D27" s="17">
        <v>1</v>
      </c>
      <c r="E27" s="18">
        <v>1E-3</v>
      </c>
      <c r="F27" s="28">
        <f t="shared" si="0"/>
        <v>9.9999999999999995E-7</v>
      </c>
      <c r="I27" s="25" t="s">
        <v>14</v>
      </c>
      <c r="J27" s="19">
        <f>M27/$M$26</f>
        <v>3.287671232876712E-2</v>
      </c>
      <c r="K27" s="17">
        <f>M27/$M$27</f>
        <v>1</v>
      </c>
      <c r="L27" s="17">
        <f>M27/$M$28</f>
        <v>3</v>
      </c>
      <c r="M27" s="26">
        <v>12</v>
      </c>
      <c r="N27" s="5"/>
      <c r="O27" s="5"/>
      <c r="P27" s="5"/>
      <c r="Q27" s="5"/>
      <c r="R27" s="5"/>
      <c r="S27" s="5"/>
      <c r="T27" s="5"/>
      <c r="U27" s="13"/>
      <c r="V27" s="13"/>
    </row>
    <row r="28" spans="1:26">
      <c r="A28" s="6"/>
      <c r="B28" s="25" t="s">
        <v>4</v>
      </c>
      <c r="C28" s="17">
        <v>1000000</v>
      </c>
      <c r="D28" s="17">
        <v>1000</v>
      </c>
      <c r="E28" s="17">
        <v>1</v>
      </c>
      <c r="F28" s="27">
        <f>E28/1000</f>
        <v>1E-3</v>
      </c>
      <c r="I28" s="25" t="s">
        <v>16</v>
      </c>
      <c r="J28" s="19">
        <f>M28/$M$26</f>
        <v>1.0958904109589041E-2</v>
      </c>
      <c r="K28" s="30">
        <f>M28/$M$27</f>
        <v>0.33333333333333331</v>
      </c>
      <c r="L28" s="17">
        <f>M28/$M$28</f>
        <v>1</v>
      </c>
      <c r="M28" s="26">
        <v>4</v>
      </c>
      <c r="N28" s="5"/>
      <c r="O28" s="5"/>
      <c r="P28" s="5"/>
      <c r="Q28" s="5"/>
      <c r="R28" s="5"/>
      <c r="S28" s="5"/>
      <c r="T28" s="5"/>
      <c r="U28" s="13"/>
      <c r="V28" s="13"/>
    </row>
    <row r="29" spans="1:26">
      <c r="A29" s="6"/>
      <c r="B29" s="25" t="s">
        <v>12</v>
      </c>
      <c r="C29" s="17">
        <f>C28*1000</f>
        <v>1000000000</v>
      </c>
      <c r="D29" s="17">
        <f t="shared" ref="D29:E29" si="1">D28*1000</f>
        <v>1000000</v>
      </c>
      <c r="E29" s="17">
        <f t="shared" si="1"/>
        <v>1000</v>
      </c>
      <c r="F29" s="18">
        <v>1</v>
      </c>
      <c r="I29" s="25" t="s">
        <v>15</v>
      </c>
      <c r="J29" s="22">
        <f>M29/$M$26</f>
        <v>2.7397260273972603E-3</v>
      </c>
      <c r="K29" s="23">
        <f>M29/$M$27</f>
        <v>8.3333333333333329E-2</v>
      </c>
      <c r="L29" s="23">
        <f>M29/$M$28</f>
        <v>0.25</v>
      </c>
      <c r="M29" s="18">
        <v>1</v>
      </c>
      <c r="N29" s="5"/>
      <c r="O29" s="5"/>
      <c r="P29" s="5"/>
      <c r="Q29" s="5"/>
      <c r="R29" s="5"/>
      <c r="S29" s="5"/>
      <c r="T29" s="13"/>
      <c r="U29" s="13"/>
    </row>
    <row r="30" spans="1:26">
      <c r="B30" s="6"/>
      <c r="C30" s="6"/>
      <c r="D30" s="6"/>
      <c r="E30" s="6"/>
      <c r="F30" s="5"/>
      <c r="G30" s="6"/>
      <c r="H30" s="5"/>
      <c r="I30" s="5"/>
      <c r="J30" s="5"/>
      <c r="K30" s="5"/>
      <c r="L30" s="5"/>
      <c r="M30" s="5"/>
      <c r="N30" s="5"/>
      <c r="O30" s="14"/>
      <c r="P30" s="14"/>
      <c r="Q30" s="4"/>
      <c r="R30" s="5"/>
      <c r="S30" s="13"/>
      <c r="T30" s="13"/>
    </row>
    <row r="31" spans="1:26">
      <c r="C31" s="36"/>
      <c r="D31" s="36"/>
      <c r="E31" s="36"/>
      <c r="F31" s="36"/>
      <c r="G31" s="36"/>
      <c r="H31" s="36"/>
      <c r="I31" s="36"/>
      <c r="J31" s="36"/>
      <c r="K31" s="36"/>
      <c r="L31" s="13"/>
      <c r="M31" s="5"/>
      <c r="N31" s="13"/>
      <c r="O31" s="5"/>
      <c r="P31" s="5"/>
      <c r="Q31" s="5"/>
      <c r="R31" s="5"/>
      <c r="S31" s="13"/>
      <c r="T31" s="13"/>
    </row>
    <row r="32" spans="1:26">
      <c r="C32" s="38"/>
      <c r="D32" s="38"/>
      <c r="E32" s="38"/>
      <c r="F32" s="38"/>
      <c r="G32" s="38"/>
      <c r="M32" s="13"/>
    </row>
    <row r="33" spans="2:16">
      <c r="B33" s="36"/>
      <c r="C33" s="36"/>
      <c r="D33" s="36"/>
      <c r="E33" s="36"/>
      <c r="F33" s="36"/>
      <c r="G33" s="36"/>
      <c r="M33" s="36"/>
      <c r="N33" s="36"/>
      <c r="O33" s="36"/>
      <c r="P33" s="36"/>
    </row>
    <row r="34" spans="2:16">
      <c r="B34" s="36"/>
      <c r="C34" s="36"/>
      <c r="D34" s="36"/>
      <c r="E34" s="36"/>
      <c r="F34" s="36"/>
      <c r="G34" s="36"/>
      <c r="M34" s="36"/>
      <c r="N34" s="36"/>
      <c r="O34" s="36"/>
      <c r="P34" s="36"/>
    </row>
    <row r="35" spans="2:16">
      <c r="B35" s="36"/>
      <c r="C35" s="38"/>
      <c r="D35" s="38"/>
      <c r="E35" s="38"/>
      <c r="F35" s="38"/>
      <c r="G35" s="38"/>
      <c r="M35" s="36"/>
      <c r="N35" s="36"/>
      <c r="O35" s="36"/>
      <c r="P35" s="36"/>
    </row>
    <row r="36" spans="2:16">
      <c r="B36" s="36"/>
      <c r="C36" s="38"/>
      <c r="D36" s="38"/>
      <c r="E36" s="38"/>
      <c r="F36" s="38"/>
      <c r="G36" s="38"/>
      <c r="M36" s="36"/>
      <c r="N36" s="36"/>
      <c r="O36" s="36"/>
      <c r="P36" s="36"/>
    </row>
    <row r="37" spans="2:16">
      <c r="B37" s="36"/>
      <c r="C37" s="38"/>
      <c r="D37" s="38"/>
      <c r="E37" s="38"/>
      <c r="F37" s="38"/>
      <c r="G37" s="38"/>
      <c r="M37" s="36"/>
      <c r="N37" s="36"/>
      <c r="O37" s="36"/>
      <c r="P37" s="36"/>
    </row>
    <row r="38" spans="2:16">
      <c r="B38" s="36"/>
      <c r="C38" s="38"/>
      <c r="D38" s="38"/>
      <c r="E38" s="38"/>
      <c r="F38" s="38"/>
      <c r="G38" s="38"/>
      <c r="H38" s="38"/>
      <c r="I38" s="38"/>
      <c r="J38" s="38"/>
      <c r="K38" s="38"/>
      <c r="L38" s="38"/>
      <c r="M38" s="36"/>
      <c r="N38" s="36"/>
      <c r="O38" s="36"/>
      <c r="P38" s="36"/>
    </row>
    <row r="39" spans="2:16">
      <c r="B39" s="36"/>
      <c r="C39" s="38"/>
      <c r="D39" s="38"/>
      <c r="E39" s="38"/>
      <c r="F39" s="38"/>
      <c r="G39" s="38"/>
      <c r="H39" s="38"/>
      <c r="I39" s="38"/>
      <c r="J39" s="38"/>
      <c r="K39" s="38"/>
      <c r="L39" s="38"/>
      <c r="M39" s="36"/>
      <c r="N39" s="36"/>
      <c r="O39" s="36"/>
      <c r="P39" s="36"/>
    </row>
    <row r="40" spans="2:16">
      <c r="B40" s="36"/>
      <c r="C40" s="38"/>
      <c r="D40" s="38"/>
      <c r="E40" s="38"/>
      <c r="F40" s="38"/>
      <c r="G40" s="38"/>
      <c r="H40" s="38"/>
      <c r="I40" s="38"/>
      <c r="J40" s="38"/>
      <c r="K40" s="38"/>
      <c r="L40" s="38"/>
      <c r="M40" s="36"/>
      <c r="N40" s="36"/>
      <c r="O40" s="36"/>
      <c r="P40" s="36"/>
    </row>
    <row r="41" spans="2:16">
      <c r="B41" s="36"/>
      <c r="C41" s="38"/>
      <c r="D41" s="38"/>
      <c r="E41" s="38"/>
      <c r="F41" s="38"/>
      <c r="G41" s="38"/>
      <c r="H41" s="38"/>
      <c r="I41" s="38"/>
      <c r="J41" s="38"/>
      <c r="K41" s="38"/>
      <c r="L41" s="38"/>
      <c r="M41" s="36"/>
      <c r="N41" s="36"/>
      <c r="O41" s="36"/>
      <c r="P41" s="36"/>
    </row>
    <row r="42" spans="2:16">
      <c r="B42" s="36"/>
      <c r="C42" s="38"/>
      <c r="D42" s="38"/>
      <c r="E42" s="38"/>
      <c r="F42" s="38"/>
      <c r="G42" s="38"/>
      <c r="H42" s="38"/>
      <c r="I42" s="38"/>
      <c r="J42" s="38"/>
      <c r="K42" s="38"/>
      <c r="L42" s="38"/>
      <c r="M42" s="36"/>
      <c r="N42" s="36"/>
      <c r="O42" s="36"/>
      <c r="P42" s="36"/>
    </row>
    <row r="43" spans="2:16">
      <c r="B43" s="36"/>
      <c r="C43" s="38"/>
      <c r="D43" s="38"/>
      <c r="E43" s="38"/>
      <c r="F43" s="38"/>
      <c r="G43" s="38"/>
      <c r="H43" s="38"/>
      <c r="I43" s="38"/>
      <c r="J43" s="38"/>
      <c r="K43" s="38"/>
      <c r="L43" s="38"/>
      <c r="M43" s="36"/>
      <c r="N43" s="36"/>
      <c r="O43" s="36"/>
      <c r="P43" s="36"/>
    </row>
    <row r="44" spans="2:16">
      <c r="B44" s="36"/>
      <c r="C44" s="36"/>
      <c r="D44" s="36"/>
      <c r="E44" s="36"/>
      <c r="F44" s="36"/>
      <c r="G44" s="36"/>
      <c r="H44" s="36"/>
      <c r="I44" s="36"/>
      <c r="J44" s="36"/>
      <c r="K44" s="36"/>
      <c r="L44" s="36"/>
      <c r="M44" s="36"/>
      <c r="N44" s="36"/>
      <c r="O44" s="36"/>
      <c r="P44" s="36"/>
    </row>
    <row r="45" spans="2:16">
      <c r="B45" s="36"/>
      <c r="C45" s="36"/>
      <c r="D45" s="36"/>
      <c r="E45" s="36"/>
      <c r="F45" s="36"/>
      <c r="G45" s="36"/>
      <c r="H45" s="36"/>
      <c r="I45" s="36"/>
      <c r="J45" s="36"/>
      <c r="K45" s="36"/>
      <c r="L45" s="36"/>
      <c r="M45" s="36"/>
      <c r="N45" s="36"/>
      <c r="O45" s="36"/>
      <c r="P45" s="36"/>
    </row>
    <row r="46" spans="2:16">
      <c r="B46" s="36"/>
      <c r="C46" s="36"/>
      <c r="D46" s="36"/>
      <c r="E46" s="36"/>
      <c r="F46" s="36"/>
      <c r="G46" s="36"/>
      <c r="H46" s="36"/>
      <c r="I46" s="36"/>
      <c r="J46" s="36"/>
      <c r="K46" s="36"/>
      <c r="L46" s="36"/>
      <c r="M46" s="36"/>
      <c r="N46" s="36"/>
      <c r="O46" s="36"/>
      <c r="P46" s="36"/>
    </row>
    <row r="47" spans="2:16">
      <c r="B47" s="36"/>
      <c r="C47" s="36"/>
      <c r="D47" s="36"/>
      <c r="E47" s="36"/>
      <c r="F47" s="36"/>
      <c r="G47" s="36"/>
      <c r="H47" s="36"/>
      <c r="I47" s="36"/>
      <c r="J47" s="36"/>
      <c r="K47" s="36"/>
      <c r="L47" s="36"/>
      <c r="M47" s="36"/>
      <c r="N47" s="36"/>
      <c r="O47" s="36"/>
      <c r="P47" s="36"/>
    </row>
    <row r="48" spans="2:16">
      <c r="B48" s="36"/>
      <c r="C48" s="36"/>
      <c r="D48" s="36"/>
      <c r="E48" s="36"/>
      <c r="F48" s="36"/>
      <c r="G48" s="36"/>
      <c r="H48" s="36"/>
      <c r="I48" s="36"/>
      <c r="J48" s="36"/>
      <c r="K48" s="36"/>
      <c r="L48" s="36"/>
      <c r="M48" s="36"/>
      <c r="N48" s="36"/>
      <c r="O48" s="36"/>
      <c r="P48" s="36"/>
    </row>
    <row r="49" spans="2:30">
      <c r="B49" s="36"/>
      <c r="C49" s="36"/>
      <c r="D49" s="36"/>
      <c r="E49" s="36"/>
      <c r="F49" s="36"/>
      <c r="G49" s="36"/>
      <c r="H49" s="36"/>
      <c r="I49" s="36"/>
      <c r="J49" s="36"/>
      <c r="K49" s="36"/>
      <c r="L49" s="36"/>
      <c r="M49" s="36"/>
      <c r="N49" s="36"/>
      <c r="O49" s="36"/>
      <c r="P49" s="36"/>
    </row>
    <row r="50" spans="2:30">
      <c r="B50" s="36"/>
      <c r="C50" s="36"/>
      <c r="D50" s="36"/>
      <c r="E50" s="36"/>
      <c r="F50" s="36"/>
      <c r="G50" s="36"/>
      <c r="H50" s="36"/>
      <c r="I50" s="36"/>
      <c r="J50" s="36"/>
      <c r="K50" s="36"/>
      <c r="L50" s="36"/>
      <c r="M50" s="36"/>
      <c r="N50" s="36"/>
      <c r="O50" s="36"/>
      <c r="P50" s="36"/>
    </row>
    <row r="51" spans="2:30">
      <c r="B51" s="36"/>
      <c r="C51" s="36"/>
      <c r="D51" s="36"/>
      <c r="E51" s="36"/>
      <c r="F51" s="36"/>
      <c r="G51" s="36"/>
      <c r="H51" s="36"/>
      <c r="I51" s="36"/>
      <c r="J51" s="36"/>
      <c r="K51" s="36"/>
      <c r="L51" s="36"/>
      <c r="M51" s="36"/>
      <c r="N51" s="36"/>
      <c r="O51" s="36"/>
      <c r="P51" s="36"/>
    </row>
    <row r="52" spans="2:30">
      <c r="B52" s="36"/>
      <c r="C52" s="36"/>
      <c r="D52" s="36"/>
      <c r="E52" s="36"/>
      <c r="F52" s="36"/>
      <c r="G52" s="36"/>
      <c r="H52" s="36"/>
      <c r="I52" s="36"/>
      <c r="J52" s="36"/>
      <c r="K52" s="36"/>
      <c r="L52" s="36"/>
      <c r="M52" s="36"/>
      <c r="N52" s="36"/>
      <c r="O52" s="36"/>
      <c r="P52" s="36"/>
    </row>
    <row r="53" spans="2:30">
      <c r="B53" s="36"/>
      <c r="C53" s="36"/>
      <c r="D53" s="36"/>
      <c r="E53" s="36"/>
      <c r="F53" s="36"/>
      <c r="G53" s="36"/>
      <c r="H53" s="36"/>
      <c r="I53" s="36"/>
      <c r="J53" s="36"/>
      <c r="K53" s="36"/>
      <c r="L53" s="36"/>
      <c r="M53" s="36"/>
      <c r="N53" s="36"/>
      <c r="O53" s="36"/>
      <c r="P53" s="36"/>
    </row>
    <row r="54" spans="2:30">
      <c r="B54" s="36"/>
      <c r="C54" s="36"/>
      <c r="D54" s="36"/>
      <c r="E54" s="36"/>
      <c r="F54" s="36"/>
      <c r="G54" s="36"/>
      <c r="H54" s="36"/>
      <c r="I54" s="36"/>
      <c r="J54" s="36"/>
      <c r="K54" s="36"/>
      <c r="L54" s="36"/>
      <c r="M54" s="36"/>
      <c r="N54" s="36"/>
      <c r="O54" s="36"/>
      <c r="P54" s="36"/>
    </row>
    <row r="55" spans="2:30">
      <c r="B55" s="36"/>
      <c r="C55" s="36"/>
      <c r="D55" s="36"/>
      <c r="E55" s="36"/>
      <c r="F55" s="36"/>
      <c r="G55" s="36"/>
      <c r="H55" s="36"/>
      <c r="I55" s="36"/>
      <c r="J55" s="36"/>
      <c r="K55" s="36"/>
      <c r="L55" s="36"/>
      <c r="M55" s="36"/>
      <c r="N55" s="36"/>
      <c r="O55" s="36"/>
      <c r="P55" s="36"/>
    </row>
    <row r="56" spans="2:30">
      <c r="B56" s="36"/>
      <c r="C56" s="36"/>
      <c r="D56" s="36"/>
      <c r="E56" s="36"/>
      <c r="F56" s="36"/>
      <c r="G56" s="36"/>
      <c r="H56" s="36"/>
      <c r="I56" s="36"/>
      <c r="J56" s="36"/>
      <c r="K56" s="36"/>
      <c r="L56" s="36"/>
      <c r="M56" s="36"/>
      <c r="N56" s="36"/>
      <c r="O56" s="36"/>
      <c r="P56" s="36"/>
    </row>
    <row r="57" spans="2:30">
      <c r="B57" s="36"/>
      <c r="C57" s="36"/>
      <c r="D57" s="36"/>
      <c r="E57" s="36"/>
      <c r="F57" s="36"/>
      <c r="G57" s="36"/>
      <c r="H57" s="36"/>
      <c r="I57" s="36"/>
      <c r="J57" s="36"/>
      <c r="K57" s="36"/>
      <c r="L57" s="36"/>
      <c r="M57" s="36"/>
      <c r="N57" s="36"/>
      <c r="O57" s="36"/>
      <c r="P57" s="36"/>
    </row>
    <row r="58" spans="2:30">
      <c r="B58" s="36"/>
      <c r="C58" s="36"/>
      <c r="D58" s="36"/>
      <c r="E58" s="36"/>
      <c r="F58" s="36"/>
      <c r="G58" s="36"/>
      <c r="H58" s="36"/>
      <c r="I58" s="36"/>
      <c r="J58" s="36"/>
      <c r="K58" s="36"/>
      <c r="L58" s="36"/>
      <c r="M58" s="36"/>
      <c r="N58" s="36"/>
      <c r="O58" s="36"/>
      <c r="P58" s="36"/>
    </row>
    <row r="59" spans="2:30">
      <c r="B59" s="36"/>
      <c r="C59" s="36"/>
      <c r="D59" s="36"/>
      <c r="E59" s="36"/>
      <c r="F59" s="36"/>
      <c r="G59" s="36"/>
      <c r="H59" s="36"/>
      <c r="I59" s="36"/>
      <c r="J59" s="36"/>
      <c r="K59" s="36"/>
      <c r="L59" s="36"/>
      <c r="M59" s="36"/>
      <c r="N59" s="36"/>
      <c r="O59" s="36"/>
      <c r="P59" s="36"/>
      <c r="AD59" s="15"/>
    </row>
    <row r="60" spans="2:30">
      <c r="AD60" s="16"/>
    </row>
  </sheetData>
  <mergeCells count="9">
    <mergeCell ref="B24:F24"/>
    <mergeCell ref="I24:M24"/>
    <mergeCell ref="C10:E10"/>
    <mergeCell ref="F10:G10"/>
    <mergeCell ref="H10:I10"/>
    <mergeCell ref="J10:M10"/>
    <mergeCell ref="B9:M9"/>
    <mergeCell ref="B4:M5"/>
    <mergeCell ref="B2:M3"/>
  </mergeCells>
  <phoneticPr fontId="4" type="noConversion"/>
  <dataValidations count="5">
    <dataValidation type="list" allowBlank="1" showInputMessage="1" showErrorMessage="1" sqref="K7 E7" xr:uid="{C9932EB6-B8A4-437E-B5B3-2DF664187E44}">
      <formula1>$B$12:$B$22</formula1>
    </dataValidation>
    <dataValidation type="list" allowBlank="1" showInputMessage="1" showErrorMessage="1" sqref="J7" xr:uid="{073B6111-312C-4701-844F-CAC8A7068169}">
      <formula1>$C$25:$F$25</formula1>
    </dataValidation>
    <dataValidation type="list" allowBlank="1" showInputMessage="1" showErrorMessage="1" sqref="D7" xr:uid="{94EF10B6-0A08-4759-92C8-AF2C17F8A89C}">
      <formula1>$B$26:$B$29</formula1>
    </dataValidation>
    <dataValidation type="list" allowBlank="1" showInputMessage="1" showErrorMessage="1" sqref="F7" xr:uid="{AFF180D7-2D93-4B62-85C0-7FAEB217B617}">
      <formula1>$I$26:$I$29</formula1>
    </dataValidation>
    <dataValidation type="list" allowBlank="1" showInputMessage="1" showErrorMessage="1" sqref="L7" xr:uid="{545D4030-8DC1-4E34-A56E-3204BD36AFCB}">
      <formula1>$J$25:$M$25</formula1>
    </dataValidation>
  </dataValidations>
  <pageMargins left="0.7" right="0.7" top="0.75" bottom="0.75" header="0.3" footer="0.3"/>
  <pageSetup orientation="portrait" verticalDpi="0" r:id="rId1"/>
  <drawing r:id="rId2"/>
  <legacyDrawing r:id="rId3"/>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D297B-087D-4150-B579-6100070DCC5A}">
  <sheetPr>
    <tabColor rgb="FFFFC1C1"/>
  </sheetPr>
  <dimension ref="A1:F9"/>
  <sheetViews>
    <sheetView zoomScale="115" zoomScaleNormal="115" workbookViewId="0">
      <pane ySplit="11" topLeftCell="A12" activePane="bottomLeft" state="frozen"/>
      <selection pane="bottomLeft" activeCell="A2" sqref="A2:C2"/>
    </sheetView>
  </sheetViews>
  <sheetFormatPr defaultColWidth="22.1328125" defaultRowHeight="14.25"/>
  <sheetData>
    <row r="1" spans="1:6" ht="57" customHeight="1">
      <c r="A1" s="7"/>
      <c r="B1" s="7"/>
      <c r="C1" s="7"/>
      <c r="D1" s="7"/>
      <c r="E1" s="7"/>
      <c r="F1" s="7"/>
    </row>
    <row r="2" spans="1:6" ht="15.75">
      <c r="A2" s="54" t="s">
        <v>32</v>
      </c>
      <c r="B2" s="54"/>
      <c r="C2" s="54"/>
      <c r="D2" s="42"/>
      <c r="E2" s="42"/>
      <c r="F2" s="7"/>
    </row>
    <row r="3" spans="1:6" ht="15.75">
      <c r="A3" s="42"/>
      <c r="B3" s="42"/>
      <c r="C3" s="42"/>
      <c r="D3" s="42"/>
      <c r="E3" s="42"/>
      <c r="F3" s="7"/>
    </row>
    <row r="4" spans="1:6" ht="15.75">
      <c r="A4" s="50" t="s">
        <v>33</v>
      </c>
      <c r="B4" s="50"/>
      <c r="C4" s="50"/>
      <c r="D4" s="42"/>
      <c r="E4" s="42"/>
      <c r="F4" s="7"/>
    </row>
    <row r="5" spans="1:6" ht="15.75">
      <c r="A5" s="43" t="s">
        <v>34</v>
      </c>
      <c r="B5" s="51" t="s">
        <v>35</v>
      </c>
      <c r="C5" s="51"/>
      <c r="D5" s="7"/>
      <c r="E5" s="42"/>
      <c r="F5" s="7"/>
    </row>
    <row r="6" spans="1:6" ht="15.75">
      <c r="A6" s="43" t="s">
        <v>36</v>
      </c>
      <c r="B6" s="52" t="s">
        <v>37</v>
      </c>
      <c r="C6" s="52"/>
      <c r="D6" s="7"/>
      <c r="E6" s="42"/>
      <c r="F6" s="7"/>
    </row>
    <row r="7" spans="1:6" ht="15.75">
      <c r="A7" s="43" t="s">
        <v>38</v>
      </c>
      <c r="B7" s="46" t="s">
        <v>39</v>
      </c>
      <c r="C7" s="46"/>
      <c r="D7" s="7"/>
      <c r="E7" s="42"/>
      <c r="F7" s="7"/>
    </row>
    <row r="8" spans="1:6" ht="15.75">
      <c r="A8" s="43" t="s">
        <v>40</v>
      </c>
      <c r="B8" s="53" t="s">
        <v>41</v>
      </c>
      <c r="C8" s="53"/>
      <c r="D8" s="7"/>
      <c r="E8" s="42"/>
      <c r="F8" s="7"/>
    </row>
    <row r="9" spans="1:6" ht="15.75">
      <c r="A9" s="43" t="s">
        <v>42</v>
      </c>
      <c r="B9" s="49" t="s">
        <v>43</v>
      </c>
      <c r="C9" s="49"/>
      <c r="D9" s="7"/>
      <c r="E9" s="42"/>
      <c r="F9" s="7"/>
    </row>
  </sheetData>
  <mergeCells count="6">
    <mergeCell ref="B9:C9"/>
    <mergeCell ref="A2:C2"/>
    <mergeCell ref="A4:C4"/>
    <mergeCell ref="B5:C5"/>
    <mergeCell ref="B6:C6"/>
    <mergeCell ref="B8:C8"/>
  </mergeCells>
  <pageMargins left="0.7" right="0.7" top="0.75" bottom="0.75" header="0.3" footer="0.3"/>
  <pageSetup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CB8D2109A6FF438DBB692A14FD18DC" ma:contentTypeVersion="7" ma:contentTypeDescription="Create a new document." ma:contentTypeScope="" ma:versionID="daf416d0cd2922ee2b6b6d26ecc617f0">
  <xsd:schema xmlns:xsd="http://www.w3.org/2001/XMLSchema" xmlns:xs="http://www.w3.org/2001/XMLSchema" xmlns:p="http://schemas.microsoft.com/office/2006/metadata/properties" xmlns:ns3="b523eff2-c813-48d0-95da-e3d72dd0f934" xmlns:ns4="717d8f8f-9f91-411e-92bd-418c3383650e" targetNamespace="http://schemas.microsoft.com/office/2006/metadata/properties" ma:root="true" ma:fieldsID="0630e59e0890423ab381b926d8caf541" ns3:_="" ns4:_="">
    <xsd:import namespace="b523eff2-c813-48d0-95da-e3d72dd0f934"/>
    <xsd:import namespace="717d8f8f-9f91-411e-92bd-418c3383650e"/>
    <xsd:element name="properties">
      <xsd:complexType>
        <xsd:sequence>
          <xsd:element name="documentManagement">
            <xsd:complexType>
              <xsd:all>
                <xsd:element ref="ns3:MediaServiceMetadata" minOccurs="0"/>
                <xsd:element ref="ns3:MediaServiceFastMetadata" minOccurs="0"/>
                <xsd:element ref="ns4:SharedWithUsers" minOccurs="0"/>
                <xsd:element ref="ns4:SharingHintHash" minOccurs="0"/>
                <xsd:element ref="ns4: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23eff2-c813-48d0-95da-e3d72dd0f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7d8f8f-9f91-411e-92bd-418c338365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hidden="true" ma:internalName="SharingHintHash" ma:readOnly="true">
      <xsd:simpleType>
        <xsd:restriction base="dms:Text"/>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F7109BA-B200-4067-8816-5AB08AD282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23eff2-c813-48d0-95da-e3d72dd0f934"/>
    <ds:schemaRef ds:uri="717d8f8f-9f91-411e-92bd-418c338365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141E76-63E5-4B49-A110-A9F30A1235D4}">
  <ds:schemaRefs>
    <ds:schemaRef ds:uri="http://schemas.microsoft.com/sharepoint/v3/contenttype/forms"/>
  </ds:schemaRefs>
</ds:datastoreItem>
</file>

<file path=customXml/itemProps3.xml><?xml version="1.0" encoding="utf-8"?>
<ds:datastoreItem xmlns:ds="http://schemas.openxmlformats.org/officeDocument/2006/customXml" ds:itemID="{41E6116D-EE3B-4632-9915-385EC2617A4B}">
  <ds:schemaRefs>
    <ds:schemaRef ds:uri="http://schemas.openxmlformats.org/package/2006/metadata/core-properties"/>
    <ds:schemaRef ds:uri="b523eff2-c813-48d0-95da-e3d72dd0f934"/>
    <ds:schemaRef ds:uri="717d8f8f-9f91-411e-92bd-418c3383650e"/>
    <ds:schemaRef ds:uri="http://purl.org/dc/dcmitype/"/>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Hydrogen Calculator</vt:lpstr>
      <vt:lpstr>Premise and 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Johnson</dc:creator>
  <cp:lastModifiedBy>Setup</cp:lastModifiedBy>
  <dcterms:created xsi:type="dcterms:W3CDTF">2021-06-24T16:19:03Z</dcterms:created>
  <dcterms:modified xsi:type="dcterms:W3CDTF">2021-07-14T21:14:37Z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0x010100FCCB8D2109A6FF438DBB692A14FD18DC</vt:lpwstr>
  </property>
</Properties>
</file>